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vermontgov-my.sharepoint.com/personal/ryan_patch_vermont_gov/Documents/desktop/"/>
    </mc:Choice>
  </mc:AlternateContent>
  <xr:revisionPtr revIDLastSave="0" documentId="8_{DBA73DCF-59C9-4959-A7AF-BCB3A694840F}" xr6:coauthVersionLast="47" xr6:coauthVersionMax="47" xr10:uidLastSave="{00000000-0000-0000-0000-000000000000}"/>
  <bookViews>
    <workbookView xWindow="-108" yWindow="-108" windowWidth="23256" windowHeight="12720" activeTab="1" xr2:uid="{D68D31C1-29E3-473F-A479-D941702F3C3D}"/>
  </bookViews>
  <sheets>
    <sheet name="Introduction" sheetId="3" r:id="rId1"/>
    <sheet name="Programs" sheetId="2" r:id="rId2"/>
    <sheet name="Practices" sheetId="1" r:id="rId3"/>
    <sheet name="Practice ERC Data" sheetId="4" r:id="rId4"/>
    <sheet name="Summary - Ag Digesters" sheetId="6" r:id="rId5"/>
    <sheet name="E&amp;O Providers" sheetId="7" r:id="rId6"/>
    <sheet name="Acronym List" sheetId="5" r:id="rId7"/>
  </sheets>
  <definedNames>
    <definedName name="_2grqrue" localSheetId="6">'Acronym List'!$A$140</definedName>
    <definedName name="PathwayDropdown">Introduction!$B$9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6" l="1"/>
  <c r="E15" i="6" s="1"/>
  <c r="F12" i="6"/>
  <c r="D12" i="6"/>
  <c r="D15" i="6" s="1"/>
  <c r="C12" i="6"/>
  <c r="H11" i="6"/>
  <c r="E11" i="6"/>
  <c r="H10" i="6"/>
  <c r="E10" i="6"/>
  <c r="H9" i="6"/>
  <c r="E9" i="6"/>
  <c r="H8" i="6"/>
  <c r="E8" i="6"/>
  <c r="H7" i="6"/>
  <c r="E7" i="6"/>
  <c r="H6" i="6"/>
  <c r="E6" i="6"/>
  <c r="H5" i="6"/>
  <c r="E5" i="6"/>
  <c r="H4" i="6"/>
  <c r="E4" i="6"/>
  <c r="E12" i="6" l="1"/>
  <c r="D16" i="6" s="1"/>
  <c r="D19" i="6" s="1"/>
  <c r="H12" i="6"/>
  <c r="E16" i="6" s="1"/>
  <c r="E19" i="6" s="1"/>
  <c r="D18" i="6"/>
  <c r="D20" i="6" s="1"/>
  <c r="E18" i="6"/>
  <c r="E20" i="6" s="1"/>
  <c r="L74" i="1" l="1"/>
  <c r="N30" i="1"/>
  <c r="L28" i="1"/>
  <c r="L24" i="1"/>
  <c r="L18" i="1"/>
  <c r="L12" i="1"/>
  <c r="L30" i="1" l="1"/>
</calcChain>
</file>

<file path=xl/sharedStrings.xml><?xml version="1.0" encoding="utf-8"?>
<sst xmlns="http://schemas.openxmlformats.org/spreadsheetml/2006/main" count="717" uniqueCount="551">
  <si>
    <t>Program</t>
  </si>
  <si>
    <t>Administrator</t>
  </si>
  <si>
    <t>State/Federal</t>
  </si>
  <si>
    <t>Purpose</t>
  </si>
  <si>
    <t>Example Practice Types</t>
  </si>
  <si>
    <t>Related Climate Benefits</t>
  </si>
  <si>
    <t>Agricultural Conservation Easement Program (ACEP)</t>
  </si>
  <si>
    <t>NRCS</t>
  </si>
  <si>
    <t>Federal</t>
  </si>
  <si>
    <t>Provides financial and technical assistance to help conserve agricultural lands and wetlands and their related benefits.  Agricultural Land Easements help  American Indian tribes, state and local governments and non-governmental organizations protect working agricultural lands and limit non-agricultural uses of the land.  Wetlands Reserve Easements help to restore, protect and enhance enrolled wetlands.</t>
  </si>
  <si>
    <t>Preservation of land in agricultural production, removal of agricultural land from production</t>
  </si>
  <si>
    <t>Soil heath improvement, Resilience to weather pattern disruption, Carbon sequestration, Greenhouse gas emission reductions</t>
  </si>
  <si>
    <t>Agricultural Management Assistance Program (AMA) </t>
  </si>
  <si>
    <t>Provides financial and technical assistance to agricultural producers to voluntarily address issues such as water management, water quality, and erosion control.</t>
  </si>
  <si>
    <t>High tunnels, Irrigation and water management structures</t>
  </si>
  <si>
    <t>Resilience to weather pattern disruption, Fossil energy use reduction</t>
  </si>
  <si>
    <t>Capital Equipment Assistance Program</t>
  </si>
  <si>
    <t>VAAFM</t>
  </si>
  <si>
    <t>State</t>
  </si>
  <si>
    <t>Financial assistance for new or innovative equipment that will improve water quality, improve manure management, separate phosphorus (P) from manure, and decrease greenhouse gas emissions.</t>
  </si>
  <si>
    <t>Reduced Tillage, Pasture &amp; Hayland Renovation, Cover Cropping, Manure Injection, Precision Agriculture</t>
  </si>
  <si>
    <t>Conservation Reserve Enhancement Program</t>
  </si>
  <si>
    <t>FSA/VAAFM</t>
  </si>
  <si>
    <t>State/Federal Partnership</t>
  </si>
  <si>
    <t>Technical and financial assistance program designed to reduce sediment runoff and improve water quality by removing land from agricultural production and establishing vegetative buffers.</t>
  </si>
  <si>
    <t>Buffer establishment, tree plantings, removal of land from agricultural production</t>
  </si>
  <si>
    <t>Carbon sequestration</t>
  </si>
  <si>
    <t>Conservation Stewardship Program (CSP) </t>
  </si>
  <si>
    <t>Encourages producers to address resource concerns in a comprehensive manner by undertaking additional activities and improving, maintaining and managing existing conservation activities.</t>
  </si>
  <si>
    <t>Varies</t>
  </si>
  <si>
    <t>Soil heath improvement, Resilience to weather pattern disruption, Carbon sequestration</t>
  </si>
  <si>
    <t>Emergency Watershed Protection (EWP) </t>
  </si>
  <si>
    <t>Provides emergency measures, including the purchase of flood plain easements, for runoff retardation and soil erosion prevention to safeguard lives and property from floods, drought, and the products of erosion on any watershed whenever fire, flood or any other natural occurrence is causing or has caused a sudden impairment of the watershed.</t>
  </si>
  <si>
    <t>Flood plain easements</t>
  </si>
  <si>
    <t>Resilience to weather pattern disruption</t>
  </si>
  <si>
    <t>Energy Programs</t>
  </si>
  <si>
    <t>Rural Development</t>
  </si>
  <si>
    <t>Offers funding to complete energy audits, provide renewable energy development assistance, make energy efficiency improvements and install renewable energy systems. We have programs that help convert older heating sources to cleaner technologies, produce advanced biofuels, install solar panels, build biorefineries, and much more.</t>
  </si>
  <si>
    <t>Energy conservation and renewable energy</t>
  </si>
  <si>
    <t>Fossil energy use reduction</t>
  </si>
  <si>
    <t>Environmental Quality Incentives Program (EQIP) </t>
  </si>
  <si>
    <t>Offers financial and technical assistance to eligible participants for the installation or implementation of structural and management practices on eligible agricultural land</t>
  </si>
  <si>
    <t>Buffer establishment, Cover cropping, Critical area plantings, Filter Strips, High Tunnels, Rotational Grazing, Manure management systems, Nutrient management, Pollinator and wildlife habitat, Stream exclusion</t>
  </si>
  <si>
    <t>Soil heath improvement, Resilience to weather pattern disruption, Carbon sequestration, Fossil energy use reduction</t>
  </si>
  <si>
    <t>EQIP On-Farm Energy Initiative </t>
  </si>
  <si>
    <t>assists producers to conserve energy on their farms through an Agriculture Energy Management Plan (AgEMP), also known as an on-farm energy audit and provide assistance to implement various recommended measures identified in an energy audit.</t>
  </si>
  <si>
    <t>Energy conservation</t>
  </si>
  <si>
    <t>Farmer Resilience Grants</t>
  </si>
  <si>
    <t>NOFA-VT</t>
  </si>
  <si>
    <t>Non-Profit</t>
  </si>
  <si>
    <t>one-time pool of funds to distribute directly to farmers as grants to fund projects that will improve longer term resilience on farms</t>
  </si>
  <si>
    <t>Field Agronomic Practice (FAP)</t>
  </si>
  <si>
    <t>Financial assistance to Vermont farms for implementation of soil-based agronomic practices that improve soil quality and reduce erosion as well as financial assistance for educational or instructional activities.</t>
  </si>
  <si>
    <t>Reduced Tillage, Pasture &amp; Hayland Renovation, Cover Cropping, Manure Injection, Rotational Grazing, Crop Rotation</t>
  </si>
  <si>
    <t>Grassed Waterway and Filter Strip (GWFS) Program </t>
  </si>
  <si>
    <t>Technical and financial assistance for implementing buffers and seeding down critical areas on Vermont farms</t>
  </si>
  <si>
    <t>Buffer establishment, Critical area plantings, Filter Strips</t>
  </si>
  <si>
    <t>Carbon sequestration, Resilience to weather pattern disruption</t>
  </si>
  <si>
    <t>Healthy Soil Grant</t>
  </si>
  <si>
    <t>VLT</t>
  </si>
  <si>
    <t>NonProfit</t>
  </si>
  <si>
    <t>Under development - funding for soil health measurement and field practice implementation on livestock operations.</t>
  </si>
  <si>
    <t>Reduced Tillage, Hayland &amp; Pasture Renovation, Rotational Grazing</t>
  </si>
  <si>
    <t>National Water Quality Initiative </t>
  </si>
  <si>
    <t>Focused on priority watersheds, offering financial and technical assistance to farmers and landowners interested in improving water quality.</t>
  </si>
  <si>
    <t>Cover cropping, Reduced tillage, Manure management systems, Filter strips</t>
  </si>
  <si>
    <t>Pasture and Surface Water Fencing (PSWF)</t>
  </si>
  <si>
    <t>Technical and financial assistance for pasture management and livestock exclusion from surface water on Vermont farms</t>
  </si>
  <si>
    <t>Rotational Grazing</t>
  </si>
  <si>
    <t>Specialty Crop Block Grant Program</t>
  </si>
  <si>
    <t>Grants for collaborative projects to benefit multiple fruit, vegetable, honey, maple, hops, Christmas tree, or nursery crop producers or organizations</t>
  </si>
  <si>
    <t>Vermont Family Farm of the Month Award</t>
  </si>
  <si>
    <t>makes a financial award to a Vermont family farmer each month for a project that will improve the viability of the farm. Awards recognize farmers whose businesses are contributing to a resilient Vermont agricultural landscape and demonstrate environmental stewardship through sustainable practices. </t>
  </si>
  <si>
    <t>Vermont Pay-for-Phosphorus Program (VPFP)</t>
  </si>
  <si>
    <t>Under development - outcome-based payments for reductions in phosphorus runoff from fields</t>
  </si>
  <si>
    <t>Reduced Tillage, Cover Cropping, Manure Injection, Nutrient Management, Crop Rotation</t>
  </si>
  <si>
    <t>VLT Working Farm Conservation</t>
  </si>
  <si>
    <t>Purchases conservation easements on farms to limit development and subdivision and protect resources such as farm soils and water quality</t>
  </si>
  <si>
    <t>Preservation of land in agricultural production</t>
  </si>
  <si>
    <t>Soil heath improvement, Resilience to weather pattern disruption</t>
  </si>
  <si>
    <t>Water Quality Grants</t>
  </si>
  <si>
    <t>VHCB</t>
  </si>
  <si>
    <t>Quasi-State</t>
  </si>
  <si>
    <t>Helps Vermont farmers invest in water quality-related on-farm infrastructure</t>
  </si>
  <si>
    <t>Working Lands Enterprise Initiative Business &amp; Service Provider Grants</t>
  </si>
  <si>
    <t>Grants to support agriculture and forestry projects</t>
  </si>
  <si>
    <t>Clean Energy Development Fund</t>
  </si>
  <si>
    <t>Department of Public Service</t>
  </si>
  <si>
    <t>Increase the development and deployment in Vermont of cost-effective and environmentally sustainable electric power resources, primarily with respect to renewable energy resources, and the use in Vermont of combined heat and power technologies. </t>
  </si>
  <si>
    <t>Renewable energy, including non-transportation bioenergy, and combined heat and power.</t>
  </si>
  <si>
    <t>Reduction in GHG in thermal and/or electricity sectors.</t>
  </si>
  <si>
    <t>Renewable Development Fund</t>
  </si>
  <si>
    <t>Department of Public Service, Green Mountain Power, VAAFM</t>
  </si>
  <si>
    <t>Public-private partnership</t>
  </si>
  <si>
    <t>Grants for anaerobic digester projects and for extensive facilitation services to procure suitable equipment and secure other grant funding</t>
  </si>
  <si>
    <t>Anaerobic digestion on farms</t>
  </si>
  <si>
    <t>Destruction of methane (conversion into CO2 and thus net reduction in GHG) and reduction in carbon footprint of electricity supply</t>
  </si>
  <si>
    <t xml:space="preserve">*This list exclusively includes project-based grant and cost-share programs for agricultural producers to implement environmentally-motivated infrastructure or field management improvements. This list does NOT include available Technical Assistance opportunities, loan opportunities, market-based research or business planning opportunities, farm-led research opportunities, disaster response programs, organic conversion cost-share programs, et cetera. </t>
  </si>
  <si>
    <t>State and Federal Programs and Practices with Climate Mitigation Potential in Vermont</t>
  </si>
  <si>
    <t>Agency</t>
  </si>
  <si>
    <t>Practice</t>
  </si>
  <si>
    <t>Code</t>
  </si>
  <si>
    <t>Model</t>
  </si>
  <si>
    <t>Ranking</t>
  </si>
  <si>
    <t>Focus</t>
  </si>
  <si>
    <t>Mitigation Type</t>
  </si>
  <si>
    <t>GHG Mitigated</t>
  </si>
  <si>
    <t>Rate</t>
  </si>
  <si>
    <t>Acres Implemented</t>
  </si>
  <si>
    <t>Amount Mitigated</t>
  </si>
  <si>
    <t>Funding Appropriated</t>
  </si>
  <si>
    <t>(VAAFM State FY2020)</t>
  </si>
  <si>
    <t>FAP</t>
  </si>
  <si>
    <t>Cover Crop</t>
  </si>
  <si>
    <t>COMET</t>
  </si>
  <si>
    <t>Conservation Crop Rotation</t>
  </si>
  <si>
    <t>CaRPE Tool</t>
  </si>
  <si>
    <t>Conervation Tillage</t>
  </si>
  <si>
    <t>Carbon Reduction Potential Evaluation Tool</t>
  </si>
  <si>
    <t>Manure Injection</t>
  </si>
  <si>
    <t>https://farmland.org/project/the-carpe-tool/</t>
  </si>
  <si>
    <t>No-Till Pasture &amp; Hayland Renovation</t>
  </si>
  <si>
    <t>quickly visualize and quantify net GHG emission reductions</t>
  </si>
  <si>
    <t>COMET-Planner</t>
  </si>
  <si>
    <t>CEAP</t>
  </si>
  <si>
    <t>http://comet-planner.com/</t>
  </si>
  <si>
    <t>per county</t>
  </si>
  <si>
    <t>Precision Agriculture</t>
  </si>
  <si>
    <t>COMET-Farm</t>
  </si>
  <si>
    <t>http://comet-farm.com/</t>
  </si>
  <si>
    <t>more detailed than planner</t>
  </si>
  <si>
    <t>VAAFM/FSA</t>
  </si>
  <si>
    <t>CREP</t>
  </si>
  <si>
    <t>Riparian Forest Buffer</t>
  </si>
  <si>
    <t>Methods for COMET</t>
  </si>
  <si>
    <t>PSWF</t>
  </si>
  <si>
    <t>Livestock Exclusion</t>
  </si>
  <si>
    <t>https://www.usda.gov/sites/default/files/documents/USDATB1939_07072014.pdf</t>
  </si>
  <si>
    <t>Filter Strip</t>
  </si>
  <si>
    <t>https://planner-prod-dot-comet-201514.appspot.com/static/media/COMET-Planner_Report_Final.3de20776.pdf</t>
  </si>
  <si>
    <t>Forage &amp; Biomass Planting</t>
  </si>
  <si>
    <t>GWFS</t>
  </si>
  <si>
    <t>Grassed Waterway</t>
  </si>
  <si>
    <t>Total</t>
  </si>
  <si>
    <t>All practices that can be modeled in COMET for GHG Emisision Reductions &amp; Sequestration (CO2, N2O, CH4)</t>
  </si>
  <si>
    <t>(NRCS Federal FY2019)</t>
  </si>
  <si>
    <t>EQIP</t>
  </si>
  <si>
    <t>Cropland Management</t>
  </si>
  <si>
    <t>* &gt;&gt;</t>
  </si>
  <si>
    <t>*Emission Reduction Coefficient (ERC)</t>
  </si>
  <si>
    <t>Reduced Till</t>
  </si>
  <si>
    <t>Soil carbon increases when crop residues are allowed to decompose, increasing soil organic matter and minimizing soil disturbance.</t>
  </si>
  <si>
    <t>tons CO2e/ac/yr</t>
  </si>
  <si>
    <t>No Till</t>
  </si>
  <si>
    <t>Limiting soil-disturbing activities improves soil carbon retention and minimizes carbon emissions from soils.</t>
  </si>
  <si>
    <t>acres * ERC = emission reduction</t>
  </si>
  <si>
    <t>Strip Cropping</t>
  </si>
  <si>
    <t>Mulching</t>
  </si>
  <si>
    <t>Nutrient Management</t>
  </si>
  <si>
    <t>Precisely managing the amount, source, timing, placement, and form of nutrient and soil amendments to ensure ample nitrogen availability and avoid excess nitrogen application reduces N2O emissions to the atmosphere.</t>
  </si>
  <si>
    <t>Combustion System Improvement</t>
  </si>
  <si>
    <t>Energy efficiency improvements reduce on-farm fossil fuel consumption and directly reduce CO2 emissions.</t>
  </si>
  <si>
    <t>CO2</t>
  </si>
  <si>
    <t>Prescribed Grazing</t>
  </si>
  <si>
    <t>Grazing Lands</t>
  </si>
  <si>
    <t>Silvopasture</t>
  </si>
  <si>
    <t>Establishment of trees, shrubs, and compatible forages on the same acreage increases biomass carbon stocks and enhances soil carbon.</t>
  </si>
  <si>
    <t>Range Planting</t>
  </si>
  <si>
    <t>Establishing deep-rooted perennial and self-sustaining vegetation such as grasses, forbs, legumes, shrubs and trees improves biomass carbon sequestration and enhances soil carbon.</t>
  </si>
  <si>
    <t>Woody Plantings</t>
  </si>
  <si>
    <t>Planting trees and shrubs for riparian benefits also increases biomass carbon sequestration and increases soil carbon stocks.</t>
  </si>
  <si>
    <t>Tree/Shrub Establishment</t>
  </si>
  <si>
    <t>Establishing trees and shrubs on a site where trees/shrubs were not previously established increases biomass carbon and increases soil carbon. Mature biomass can serve as a renewable fuel and feedstock.</t>
  </si>
  <si>
    <t>Hedgerow Planting</t>
  </si>
  <si>
    <t>Woody plants and perennial bunch grasses increase biomass carbon stocks and enhance soil carbon.</t>
  </si>
  <si>
    <t>Alley Cropping</t>
  </si>
  <si>
    <t>Trees and/or shrubs are planted in combination with crops and forages. Increasing biomass density increases carbon sequestration and enhances soil carbon stocks.</t>
  </si>
  <si>
    <t>Multi-Story Cropping</t>
  </si>
  <si>
    <t>Establishing trees and shrubs that are managed as an overstory to crops increases net carbon storage in woody biomass and soils. Harvested biomass can serve as a renewable fuel and feedstock</t>
  </si>
  <si>
    <t>Windbreak/Shelterbelt Establishment</t>
  </si>
  <si>
    <t>Establishing linear plantings of woody plants increases biomass carbon stocks and enhances soil carbon.</t>
  </si>
  <si>
    <t>Windbreak/Shelterbelt Renovation</t>
  </si>
  <si>
    <t>Restoring trees and shrubs to reduce plant competition and optimize planting density increases carbon sequestration.</t>
  </si>
  <si>
    <t>Conservation Cover</t>
  </si>
  <si>
    <t>Croplnd to Herbaceous Cover</t>
  </si>
  <si>
    <t>Establishing perennial vegetation on land retired from agriculture production increases soil carbon and increases biomass carbon stocks.</t>
  </si>
  <si>
    <t>Contour Buffer Strips</t>
  </si>
  <si>
    <t>Permanent herbaceous vegetative cover increases biomass carbon sequestration and increases soil carbon stocks.</t>
  </si>
  <si>
    <t>Field Border</t>
  </si>
  <si>
    <t>Permanent vegetative field borders sequester carbon and increase soil carbon content.</t>
  </si>
  <si>
    <t>Riparian Herbaceous Cover</t>
  </si>
  <si>
    <t>Perennial herbaceous riparian cover increases biomass carbon and soil carbon stocks.</t>
  </si>
  <si>
    <t>Herbaceous vegetation in filter strips has slight carbon sequestration benefits and enhances soil carbon.</t>
  </si>
  <si>
    <t>Grased Waterway</t>
  </si>
  <si>
    <t>Perennial forbs and tall bunch grasses provide slight carbon sequestration benefits, minimize soil disturbance, and increase soil carbon.</t>
  </si>
  <si>
    <t>Forage and Biomass Planting</t>
  </si>
  <si>
    <t>Deep-rooted perennial biomass sequesters carbon and may have slight soil carbon benefits. Harvested biomass can serve as a renewable fuel and feedstock</t>
  </si>
  <si>
    <t>Vegetative Barriers</t>
  </si>
  <si>
    <t>Permanent strips of dense vegetation increase biomass carbon sequestration and soil carbon.</t>
  </si>
  <si>
    <t>Herbaceous Wind Barriers</t>
  </si>
  <si>
    <t>Critical Area Planting</t>
  </si>
  <si>
    <t>Restoration of Disturbed Lands</t>
  </si>
  <si>
    <t>Establishing permanent vegetation on degraded sites enhances soil carbon and increases carbon sequestration by adding vegetative biomass.</t>
  </si>
  <si>
    <t>Riparian Restoration</t>
  </si>
  <si>
    <t>Anaerobic Digester</t>
  </si>
  <si>
    <t>Other</t>
  </si>
  <si>
    <t>Biogas capture reduces CH4 emissions to the atmosphere and provides a viable gas stream that is used for electricity generation or as a natural gas energy stream.</t>
  </si>
  <si>
    <t>CH4</t>
  </si>
  <si>
    <t>Roofs and Covers</t>
  </si>
  <si>
    <t>Capture of biogas from waste management facilities reduces CH4 emissions to the atmosphere and captures biogas for energy production. CH4 management reduces direct greenhouse gas emissions.</t>
  </si>
  <si>
    <t>3 (practices)</t>
  </si>
  <si>
    <t>Feed Management</t>
  </si>
  <si>
    <t>Diets and feed management strategies can be prescribed to minimize enteric CH4 emissions from ruminants.</t>
  </si>
  <si>
    <t>Forest Stand Improvement</t>
  </si>
  <si>
    <t>Proper forest stand management (density, size class, understory species, etc.) improves forest health and increases carbon sequestration potential of the forest stand. Managed forests sequester carbon above and below ground. Harvested biomass can serve as a renewable fuel and feedstock.</t>
  </si>
  <si>
    <t>Solid/Liquid Waste Separation Facility</t>
  </si>
  <si>
    <t>Removal of solids from the liquid waste stream improves the efficiency of anaerobic digesters. CH4 generation is maximized within the digester by separating solids from the liquid feedstock. Proper management of the solid and liquid waste streams increases CH4 that is available for capture and combustion.</t>
  </si>
  <si>
    <t>Ridge Till</t>
  </si>
  <si>
    <t>Ridge planting promotes organic material accumulation that increases soil carbon. Reconstruction of ridges in the same row year after year will maximize organic matter buildup in the row. Shallow soil disturbance maintains soil carbon in the undisturbed horizons.</t>
  </si>
  <si>
    <t>Forest Slash Treatment</t>
  </si>
  <si>
    <t>Woody plant residues managed (chipped, scattered, etc.) on-site will increase soil carbon and soil organic matter. Forest slash that is removed can serve as a renewable fuel and feedstock.</t>
  </si>
  <si>
    <t>Wetland Restoration</t>
  </si>
  <si>
    <t>Establishment of vegetation, particularly woodland and forest vegetation, increases biomass carbon stocks. Soil organic carbon is increased by incorporating compost as a physical soil amendment.</t>
  </si>
  <si>
    <t>Interim Practice Standard</t>
  </si>
  <si>
    <t>Soil Carbon Amendment</t>
  </si>
  <si>
    <t>Using carbon-based amendments to increase soil carbon and improve the physical, chemical, and biological properties of the soil.</t>
  </si>
  <si>
    <t>https://www.nrcs.usda.gov/wps/PA_NRCSConsumption/download?cid=nrcseprd1593214&amp;ext=pdf</t>
  </si>
  <si>
    <r>
      <t>expands the utility of the data reported by </t>
    </r>
    <r>
      <rPr>
        <b/>
        <sz val="11"/>
        <color theme="1"/>
        <rFont val="Calibri"/>
        <family val="2"/>
        <scheme val="minor"/>
      </rPr>
      <t>COMET-Planner</t>
    </r>
    <r>
      <rPr>
        <sz val="11"/>
        <color theme="1"/>
        <rFont val="Calibri"/>
        <family val="2"/>
        <scheme val="minor"/>
      </rPr>
      <t> by layering cropland and grazing land acres data from the 2017 Census of Agriculture</t>
    </r>
  </si>
  <si>
    <t>Dairy Herd Size</t>
  </si>
  <si>
    <t>Total Cows</t>
  </si>
  <si>
    <t>Non-Digester</t>
  </si>
  <si>
    <t>Digester</t>
  </si>
  <si>
    <t>1-9</t>
  </si>
  <si>
    <t>10-19</t>
  </si>
  <si>
    <t>20-49</t>
  </si>
  <si>
    <t>50-99</t>
  </si>
  <si>
    <t>100-199</t>
  </si>
  <si>
    <t>200-499</t>
  </si>
  <si>
    <t>500-999</t>
  </si>
  <si>
    <t>1000-2499</t>
  </si>
  <si>
    <t>Check</t>
  </si>
  <si>
    <t>Service Provider</t>
  </si>
  <si>
    <t>Region</t>
  </si>
  <si>
    <t>Example Assistance Types</t>
  </si>
  <si>
    <t>AAFM/NRCS Funding includes</t>
  </si>
  <si>
    <t>Champlain Valley Farmer Coalition (CVFC)</t>
  </si>
  <si>
    <t>Addison</t>
  </si>
  <si>
    <t>CVFC is a farmer-run coalition that works closely with UVM CVCROPS to provide targeted education and outreach to farmers and the public</t>
  </si>
  <si>
    <t>Outreach about funding opportunities, sharing new information</t>
  </si>
  <si>
    <t>AAFM Agricultural Clean Water Initiative Program</t>
  </si>
  <si>
    <t>Connecticut River Watershed Farmers Alliance (CRWFA)</t>
  </si>
  <si>
    <t>Connecticut River Watershed</t>
  </si>
  <si>
    <t xml:space="preserve">CRWFA is a farmer-driven organization that helps agricultural producers improve agricultural land stewardship practices through workshops, discussions, resource sharing, and education. </t>
  </si>
  <si>
    <t>Franklin and Grand Isle Farmers Watershed Alliance (FWA)</t>
  </si>
  <si>
    <t>Franklin, Grand Isle</t>
  </si>
  <si>
    <t xml:space="preserve">FWA is a farmer-led alliance that provides non-regulatory technical and nutrient management planning assistance and serves as an educational and  support network for member farms. </t>
  </si>
  <si>
    <t>USDA NRCS Conservation Technical Assistance</t>
  </si>
  <si>
    <t xml:space="preserve">Assists producers with conservation planning and connects producers to other NRCS and state funding opportunities for implementation of plan. </t>
  </si>
  <si>
    <t>Conservation planning, outreach about funding opportunities, sharing new information</t>
  </si>
  <si>
    <t>Conservation Technical Assistance Program | NRCS (usda.gov)</t>
  </si>
  <si>
    <t>USDA NRCS Technical Assistance Provider program</t>
  </si>
  <si>
    <t>USDA NRCS trains and certifies qualified individuals as Technical Service Providers (TSPs) to assist farms to make and implement conservation plans.</t>
  </si>
  <si>
    <t>Conservation planning, outreach about funding opportunities, assistance with grant applications</t>
  </si>
  <si>
    <t>Technical Service Providers | NRCS (usda.gov)</t>
  </si>
  <si>
    <t>UVM Extension - Champlain Valley Crops, Soils and Pasture (CVCROPS)</t>
  </si>
  <si>
    <t>CVCROPS brings practical, research-based knowledge to farms, and addresses production-related issues with water quality and farm profitability.</t>
  </si>
  <si>
    <t>Conservation planning, technical assistance with practice implementation, outreach about funding opportunities, sharing new information, assistance with grant applications</t>
  </si>
  <si>
    <t>UVM Extension - Northwest Crops and Soils (NWCS)</t>
  </si>
  <si>
    <t xml:space="preserve">NWCS aims to provide the best and most relevant cropping information, both research-based and experiential, delivered in the most practical and understandable ways to Vermont farmers. </t>
  </si>
  <si>
    <t xml:space="preserve"> AAFM Agricultural Clean Water Initiative Program</t>
  </si>
  <si>
    <t>UVM Extension - Vegetable &amp; Berry Team (VBT)</t>
  </si>
  <si>
    <t>Statewide</t>
  </si>
  <si>
    <t>VBT provides a range of technical assistance to Vermont horticulturalists across the state</t>
  </si>
  <si>
    <t>VAAFM Field Agronomic Practices Education Grant</t>
  </si>
  <si>
    <t xml:space="preserve">VAAFM offers stipends of up to $1,000 for farmers, farmer groups, and Technical Assistance providers to attend or put on educational events that increase knowledge of water-quality-related matters. </t>
  </si>
  <si>
    <t>Sharing new information</t>
  </si>
  <si>
    <t>Farm Agronomic Practices Program | Agency of Agriculture, Food and Markets (vermont.gov)</t>
  </si>
  <si>
    <t>Vermont Association of Conservation Districts (VACD)</t>
  </si>
  <si>
    <t xml:space="preserve">14 Conservation Districts cover the entire state of Vermont and  provide technical, financial, and educational assistance for farms in working with state and federal programs. </t>
  </si>
  <si>
    <t>Vermont Dairy Business Innovation Center subcontractors</t>
  </si>
  <si>
    <t>Northeast</t>
  </si>
  <si>
    <t>VAAFM hosts the VT-DBIC, which provides a variety of support for dairy businesses including Environmental Resource Management TA.</t>
  </si>
  <si>
    <t>Technical assistance with practice implementation, outreach about funding opportunities, sharing new information, assistance with grant applications</t>
  </si>
  <si>
    <t>Northeast Dairy Business Innovation Center | Agency of Agriculture, Food and Markets (vermont.gov)</t>
  </si>
  <si>
    <t>Vermont Vegetable and Berry Grower's Association (VVBGA)</t>
  </si>
  <si>
    <t>Farm members access resources, listserv, and a soil health test plan and records platform</t>
  </si>
  <si>
    <r>
      <t xml:space="preserve">*This list exclusively includes selected Technical Assistance opportunities for agricultural producers that will assist those producers to implement environmentally-motivated infrastructure or field management improvements, primarily focused on TA providers funded now or in the past by Vermont Agency of Agriculture, Food and Markets. This list does NOT include other Technical Assistance opportunities that support market-based research or business planning opportunities, on-farm research opportunities, et cetera. </t>
    </r>
    <r>
      <rPr>
        <i/>
        <u/>
        <sz val="11"/>
        <color theme="1"/>
        <rFont val="Calibri"/>
        <family val="2"/>
        <scheme val="minor"/>
      </rPr>
      <t xml:space="preserve">https://www.vhcb.org/our-programs/vermont-farm-forest-viability-program/network, </t>
    </r>
    <r>
      <rPr>
        <i/>
        <sz val="11"/>
        <color theme="1"/>
        <rFont val="Calibri"/>
        <family val="2"/>
        <scheme val="minor"/>
      </rPr>
      <t xml:space="preserve"> </t>
    </r>
    <r>
      <rPr>
        <i/>
        <u/>
        <sz val="11"/>
        <color theme="1"/>
        <rFont val="Calibri"/>
        <family val="2"/>
        <scheme val="minor"/>
      </rPr>
      <t>https://agriculture.vermont.gov/grants, and https://nofavt.org/programs/farmer-services</t>
    </r>
    <r>
      <rPr>
        <i/>
        <sz val="11"/>
        <color theme="1"/>
        <rFont val="Calibri"/>
        <family val="2"/>
        <scheme val="minor"/>
      </rPr>
      <t xml:space="preserve"> are good sources for such marketing &amp; business-focused opportunities. </t>
    </r>
  </si>
  <si>
    <t>Acronym List</t>
  </si>
  <si>
    <t>Acronym</t>
  </si>
  <si>
    <t>Full Title</t>
  </si>
  <si>
    <t xml:space="preserve"> “T”</t>
  </si>
  <si>
    <t>Tolerable Soil Loss (determined by RUSLE2)</t>
  </si>
  <si>
    <t>AAP</t>
  </si>
  <si>
    <t>Accepted Agricultural Practices (now the Required Agricultural Practices RAPs)</t>
  </si>
  <si>
    <t>ACEP</t>
  </si>
  <si>
    <t>Agricultural Conservation Easement Program</t>
  </si>
  <si>
    <t>AEM</t>
  </si>
  <si>
    <t>Agricultural Environmental Management (former VACD program)</t>
  </si>
  <si>
    <t>AFO</t>
  </si>
  <si>
    <t>Animal Feeding Operation</t>
  </si>
  <si>
    <t>Ag-CWIP</t>
  </si>
  <si>
    <t>Ag-Clean Water Initiative Program</t>
  </si>
  <si>
    <t>ALE</t>
  </si>
  <si>
    <t>Agricultural Land Easement</t>
  </si>
  <si>
    <t>AMP</t>
  </si>
  <si>
    <t>Acceptable Management Practices (forestry)</t>
  </si>
  <si>
    <t>ANR</t>
  </si>
  <si>
    <t xml:space="preserve">Vermont Agency of Natural Resources </t>
  </si>
  <si>
    <t>AOI</t>
  </si>
  <si>
    <t>Agricultural Outreach Initiative (former program of Conservation Districts)</t>
  </si>
  <si>
    <t>AOP</t>
  </si>
  <si>
    <t>Aquatic Organism Passage</t>
  </si>
  <si>
    <t>ARS</t>
  </si>
  <si>
    <t>Agricultural Resource Specialist (VACD Staff)</t>
  </si>
  <si>
    <t>BMP</t>
  </si>
  <si>
    <t xml:space="preserve">Best Management Practices </t>
  </si>
  <si>
    <t>CAFO</t>
  </si>
  <si>
    <t>Concentrated Animal Feeding Operation</t>
  </si>
  <si>
    <t>CISMA</t>
  </si>
  <si>
    <t>Cooperative Invasive Species Management Area</t>
  </si>
  <si>
    <t>CLF</t>
  </si>
  <si>
    <t>Conservation Law Foundation</t>
  </si>
  <si>
    <t>CNMP</t>
  </si>
  <si>
    <t>Comprehensive Nutrient Management Plan</t>
  </si>
  <si>
    <t>CPA</t>
  </si>
  <si>
    <t>Conservation Program Application</t>
  </si>
  <si>
    <t>CRC</t>
  </si>
  <si>
    <t>Connecticut River Conservancy</t>
  </si>
  <si>
    <t xml:space="preserve">Conservation Reserve Enhancement Program </t>
  </si>
  <si>
    <t>CRP</t>
  </si>
  <si>
    <t>Conservation Reserve Program</t>
  </si>
  <si>
    <t>CRWC</t>
  </si>
  <si>
    <t>Connecticut River Watershed Council (former Connecticut River Conservancy)</t>
  </si>
  <si>
    <t>CRWFA</t>
  </si>
  <si>
    <t>Connecticut River Watershed Farmers Alliance</t>
  </si>
  <si>
    <t>CSA</t>
  </si>
  <si>
    <t>Critical Source Areas</t>
  </si>
  <si>
    <t>CSFO</t>
  </si>
  <si>
    <t>Certified Small Farm Operation</t>
  </si>
  <si>
    <t>CTA</t>
  </si>
  <si>
    <t>Conservation Technical Assistance</t>
  </si>
  <si>
    <t>CVFC</t>
  </si>
  <si>
    <t>Champlain Valley Farmers Coalition</t>
  </si>
  <si>
    <t>CWD</t>
  </si>
  <si>
    <t xml:space="preserve">Common Wealth Dairy </t>
  </si>
  <si>
    <t>CWF</t>
  </si>
  <si>
    <t>Clean Water Fund</t>
  </si>
  <si>
    <t>CWIC</t>
  </si>
  <si>
    <t>Champlain Watershed Improvement Coalition</t>
  </si>
  <si>
    <t>CWIP</t>
  </si>
  <si>
    <t>Vermont Clean Water Initiative Program</t>
  </si>
  <si>
    <t>DCP</t>
  </si>
  <si>
    <t>Delineated Conservation Parcel</t>
  </si>
  <si>
    <t>DEC</t>
  </si>
  <si>
    <t xml:space="preserve">Vermont Department of Environmental Conservation </t>
  </si>
  <si>
    <t>DFA</t>
  </si>
  <si>
    <t>Dairy Farmers of America</t>
  </si>
  <si>
    <t>DFPR</t>
  </si>
  <si>
    <t xml:space="preserve">Vermont Department of Forest Parks and Recreation </t>
  </si>
  <si>
    <t>DFW</t>
  </si>
  <si>
    <t xml:space="preserve">Vermont Department of Fish and Wildlife </t>
  </si>
  <si>
    <t xml:space="preserve">DHCA </t>
  </si>
  <si>
    <t xml:space="preserve">Vermont Department of Housing and Community Affairs </t>
  </si>
  <si>
    <t>DM</t>
  </si>
  <si>
    <t>District Manager (of a conservation district)</t>
  </si>
  <si>
    <t>DMS</t>
  </si>
  <si>
    <t>Dairy Marketing Services</t>
  </si>
  <si>
    <t>DO</t>
  </si>
  <si>
    <t>Dissolved Oxygen</t>
  </si>
  <si>
    <t>E&amp;O</t>
  </si>
  <si>
    <t>Education and Outreach</t>
  </si>
  <si>
    <t>EPA</t>
  </si>
  <si>
    <t>Environmental Protection Agency</t>
  </si>
  <si>
    <t>Environmental Quality Incentives Program – NRCS</t>
  </si>
  <si>
    <t>ERC</t>
  </si>
  <si>
    <t>Emission Reduction Coefficient</t>
  </si>
  <si>
    <t>ERP</t>
  </si>
  <si>
    <t>Ecosystem Restoration Program (DEC Grant Program)</t>
  </si>
  <si>
    <t>F2P</t>
  </si>
  <si>
    <t>Farm to Plate</t>
  </si>
  <si>
    <t>FA</t>
  </si>
  <si>
    <t>Financial Assistance</t>
  </si>
  <si>
    <t>Farm Agronomic Practices - VTAAFM program</t>
  </si>
  <si>
    <t>FEH</t>
  </si>
  <si>
    <t xml:space="preserve">Fluvial Erosion Hazard </t>
  </si>
  <si>
    <t>FEMA</t>
  </si>
  <si>
    <t xml:space="preserve">Federal Emergency Management Agency </t>
  </si>
  <si>
    <t>FERC</t>
  </si>
  <si>
    <t xml:space="preserve">Federal Energy Regulatory Commission </t>
  </si>
  <si>
    <t>FPR</t>
  </si>
  <si>
    <t>Vermont Department of Forest Parks and Recreation</t>
  </si>
  <si>
    <t>FSA</t>
  </si>
  <si>
    <t>Farm Service Agency</t>
  </si>
  <si>
    <t>FV</t>
  </si>
  <si>
    <t>Farm Viability</t>
  </si>
  <si>
    <t>FWA</t>
  </si>
  <si>
    <t>Farmers Watershed Alliance (Franklin &amp; Grand Isle)</t>
  </si>
  <si>
    <t>FWP</t>
  </si>
  <si>
    <t>Farmable Wetlands Program</t>
  </si>
  <si>
    <t>GARC</t>
  </si>
  <si>
    <t>Geographic Area Rate Cap</t>
  </si>
  <si>
    <t>GIS</t>
  </si>
  <si>
    <t>Geographic Information Systems</t>
  </si>
  <si>
    <t>GP</t>
  </si>
  <si>
    <t>General Permit</t>
  </si>
  <si>
    <t>GPS</t>
  </si>
  <si>
    <t>Global Positioning System</t>
  </si>
  <si>
    <t>GSI</t>
  </si>
  <si>
    <t>Green Stormwater Infrastructure</t>
  </si>
  <si>
    <t>HEL</t>
  </si>
  <si>
    <t>Highly Erodible Land</t>
  </si>
  <si>
    <t>HUA</t>
  </si>
  <si>
    <t>Heavy Use Area</t>
  </si>
  <si>
    <t>LCB</t>
  </si>
  <si>
    <t xml:space="preserve">Lake Champlain Basin </t>
  </si>
  <si>
    <t>LCBP</t>
  </si>
  <si>
    <t>Lake Champlain Basin Program</t>
  </si>
  <si>
    <t>LEAP</t>
  </si>
  <si>
    <t xml:space="preserve">Logger Education to Advance Professionalism </t>
  </si>
  <si>
    <t>LFO</t>
  </si>
  <si>
    <t>Large Farm Operation</t>
  </si>
  <si>
    <t>LID</t>
  </si>
  <si>
    <t>Low Impact Development</t>
  </si>
  <si>
    <t>LISW</t>
  </si>
  <si>
    <t>Long Island Sound Watershed</t>
  </si>
  <si>
    <t>LTP</t>
  </si>
  <si>
    <t>Land Treatment Plan (component of a Nutrient Management Plan)</t>
  </si>
  <si>
    <t>MFO</t>
  </si>
  <si>
    <t>Medium Farm Operation</t>
  </si>
  <si>
    <t>MOU</t>
  </si>
  <si>
    <t>Memorandum of Understanding</t>
  </si>
  <si>
    <t>MS4</t>
  </si>
  <si>
    <t>Municipal Separate Storm Sewer System</t>
  </si>
  <si>
    <t>N</t>
  </si>
  <si>
    <t>Nitrogen</t>
  </si>
  <si>
    <t>NACD</t>
  </si>
  <si>
    <t>National Association of Conservation Districts</t>
  </si>
  <si>
    <t>NAIP</t>
  </si>
  <si>
    <t xml:space="preserve">National Agricultural Imagery Program </t>
  </si>
  <si>
    <t>NFIP</t>
  </si>
  <si>
    <t xml:space="preserve">National Flood Insurance Program </t>
  </si>
  <si>
    <t>NMP</t>
  </si>
  <si>
    <t>Nutrient Management Plan</t>
  </si>
  <si>
    <t xml:space="preserve">NOFA </t>
  </si>
  <si>
    <t xml:space="preserve">Northeast Organic Farming Association </t>
  </si>
  <si>
    <t>NRCC</t>
  </si>
  <si>
    <t>Natural Resource Conservation Council</t>
  </si>
  <si>
    <t>NRCD</t>
  </si>
  <si>
    <t xml:space="preserve">Natural Resources Conservation District </t>
  </si>
  <si>
    <t>Natural Resource Conservation Service</t>
  </si>
  <si>
    <t>NRO</t>
  </si>
  <si>
    <t>Non-RAP Operation</t>
  </si>
  <si>
    <t>O&amp;M</t>
  </si>
  <si>
    <t>Operations and Maintenance</t>
  </si>
  <si>
    <t>P</t>
  </si>
  <si>
    <t>Phosphorus</t>
  </si>
  <si>
    <t>PSB</t>
  </si>
  <si>
    <t>Portable Skidder Bridge</t>
  </si>
  <si>
    <t>PSNT</t>
  </si>
  <si>
    <t>Pre-sidedress Nitrogen Testing</t>
  </si>
  <si>
    <t>RAPs</t>
  </si>
  <si>
    <t>Required Agricultural Practices</t>
  </si>
  <si>
    <t>RCP</t>
  </si>
  <si>
    <t>Riparian Corridor Project</t>
  </si>
  <si>
    <t>RCPP</t>
  </si>
  <si>
    <t>Regional Conservation Partnership Program</t>
  </si>
  <si>
    <t>RFP</t>
  </si>
  <si>
    <t>Request for Proposals</t>
  </si>
  <si>
    <t>RPC</t>
  </si>
  <si>
    <t>Regional Planning Commission</t>
  </si>
  <si>
    <t>RUSLE2</t>
  </si>
  <si>
    <t>Revised Universal Soil Loss Equation, Version 2</t>
  </si>
  <si>
    <t>SFO</t>
  </si>
  <si>
    <t>Small Farm Operation</t>
  </si>
  <si>
    <t>SU</t>
  </si>
  <si>
    <t>Supervisory Union</t>
  </si>
  <si>
    <t>SWMP</t>
  </si>
  <si>
    <t>Stormwater Master Plan</t>
  </si>
  <si>
    <t>SWPP</t>
  </si>
  <si>
    <t>Source Water Protection Program</t>
  </si>
  <si>
    <t>TA</t>
  </si>
  <si>
    <t>Technical Assistance</t>
  </si>
  <si>
    <t>TBP</t>
  </si>
  <si>
    <t>Tactical Basin Plan</t>
  </si>
  <si>
    <t>TFS</t>
  </si>
  <si>
    <t>Trees for Streams</t>
  </si>
  <si>
    <t>TMDL</t>
  </si>
  <si>
    <t xml:space="preserve">Total Maximum Daily Load </t>
  </si>
  <si>
    <t>TNC</t>
  </si>
  <si>
    <t>The Nature Conservancy</t>
  </si>
  <si>
    <t>TRORC</t>
  </si>
  <si>
    <t>Two Rivers-Ottauquechee Regional Commission</t>
  </si>
  <si>
    <t>TSP</t>
  </si>
  <si>
    <t>Technical Service Provider</t>
  </si>
  <si>
    <t>USDA</t>
  </si>
  <si>
    <t>United States Department of Agriculture</t>
  </si>
  <si>
    <t>USFWS</t>
  </si>
  <si>
    <t xml:space="preserve">United States Fish and Wildlife Service </t>
  </si>
  <si>
    <t>UVM</t>
  </si>
  <si>
    <t xml:space="preserve">University of Vermont </t>
  </si>
  <si>
    <t>UVM EXT</t>
  </si>
  <si>
    <t>University of Vermont Extension</t>
  </si>
  <si>
    <t xml:space="preserve">Vermont Agency of Agriculture Food and Markets </t>
  </si>
  <si>
    <t>VACD</t>
  </si>
  <si>
    <t>Vermont Association of Conservation Districts</t>
  </si>
  <si>
    <t>VAPDA</t>
  </si>
  <si>
    <t>Vermont Association of Planning and Development Agencies (Regional Planning Commissions)</t>
  </si>
  <si>
    <t>VCF</t>
  </si>
  <si>
    <t>Vermont Community Foundation</t>
  </si>
  <si>
    <t>VCGI</t>
  </si>
  <si>
    <t>Vermont Center for Geographic Information</t>
  </si>
  <si>
    <t>VCRD</t>
  </si>
  <si>
    <t>Vermont Council on Rural Development</t>
  </si>
  <si>
    <t>VEDA</t>
  </si>
  <si>
    <t>Vermont Economic Development Authority</t>
  </si>
  <si>
    <t>VESP</t>
  </si>
  <si>
    <t>Vermont Environmental Stewardship Program</t>
  </si>
  <si>
    <t>Vermont Housing and Conservation Board</t>
  </si>
  <si>
    <t>VINS</t>
  </si>
  <si>
    <t xml:space="preserve">Vermont Institute of Natural Sciences </t>
  </si>
  <si>
    <t>VLCT</t>
  </si>
  <si>
    <t xml:space="preserve">Vermont League of Cities and Towns </t>
  </si>
  <si>
    <t xml:space="preserve">Vermont Land Trust </t>
  </si>
  <si>
    <t>VOF</t>
  </si>
  <si>
    <t>Vermont Organic Certifiers</t>
  </si>
  <si>
    <t>VRC</t>
  </si>
  <si>
    <t xml:space="preserve">Vermont River Conservancy </t>
  </si>
  <si>
    <t>VT NLI</t>
  </si>
  <si>
    <t>Vermont Nitrate Leaching Index</t>
  </si>
  <si>
    <t>VT PI</t>
  </si>
  <si>
    <t>Vermont Phosphorus Index</t>
  </si>
  <si>
    <t>VTrans</t>
  </si>
  <si>
    <t xml:space="preserve">Vermont Agency of Transportation  </t>
  </si>
  <si>
    <t>VYCC</t>
  </si>
  <si>
    <t xml:space="preserve">Vermont Youth Conservation Corps </t>
  </si>
  <si>
    <t>WMA</t>
  </si>
  <si>
    <t>Wildlife Management Area</t>
  </si>
  <si>
    <t>WQ</t>
  </si>
  <si>
    <t>Water quality</t>
  </si>
  <si>
    <t>WQV</t>
  </si>
  <si>
    <t>Water Quality Volume</t>
  </si>
  <si>
    <t>WRE</t>
  </si>
  <si>
    <t>Wetland Reserve Easement</t>
  </si>
  <si>
    <t>WRP</t>
  </si>
  <si>
    <t>Wetland Reserve Program</t>
  </si>
  <si>
    <t>White River Partnership</t>
  </si>
  <si>
    <t>WSMD</t>
  </si>
  <si>
    <t>Watershed Management Division</t>
  </si>
  <si>
    <t>WUV</t>
  </si>
  <si>
    <t>Watersheds United Vermont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</si>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</sst>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25" x14ac:knownFonts="1">
    <font>
      <sz val="11"/>
      <color theme="1"/>
      <name val="Calibri"/>
      <family val="2"/>
      <scheme val="minor"/>
    </font>
    <font>
      <b/>
      <sz val="11"/>
      <color theme="1"/>
      <name val="Calibri"/>
      <family val="2"/>
      <scheme val="minor"/>
    </font>
    <font>
      <b/>
      <sz val="12"/>
      <color theme="0" tint="-4.9989318521683403E-2"/>
      <name val="Calibri"/>
      <family val="2"/>
      <scheme val="minor"/>
    </font>
    <font>
      <b/>
      <sz val="12"/>
      <color theme="1"/>
      <name val="Calibri"/>
      <family val="2"/>
      <scheme val="minor"/>
    </font>
    <font>
      <sz val="12"/>
      <color theme="1"/>
      <name val="Calibri"/>
      <family val="2"/>
      <scheme val="minor"/>
    </font>
    <font>
      <b/>
      <sz val="14"/>
      <color theme="8" tint="-0.499984740745262"/>
      <name val="Calibri"/>
      <family val="2"/>
      <scheme val="minor"/>
    </font>
    <font>
      <sz val="11"/>
      <color theme="1" tint="0.499984740745262"/>
      <name val="Calibri"/>
      <family val="2"/>
      <scheme val="minor"/>
    </font>
    <font>
      <b/>
      <i/>
      <sz val="11"/>
      <color theme="1"/>
      <name val="Calibri"/>
      <family val="2"/>
      <scheme val="minor"/>
    </font>
    <font>
      <sz val="11"/>
      <color theme="5" tint="-0.249977111117893"/>
      <name val="Calibri"/>
      <family val="2"/>
      <scheme val="minor"/>
    </font>
    <font>
      <b/>
      <sz val="11"/>
      <color theme="5" tint="-0.249977111117893"/>
      <name val="Calibri"/>
      <family val="2"/>
      <scheme val="minor"/>
    </font>
    <font>
      <b/>
      <sz val="11"/>
      <color theme="1" tint="0.499984740745262"/>
      <name val="Calibri"/>
      <family val="2"/>
      <scheme val="minor"/>
    </font>
    <font>
      <b/>
      <sz val="12"/>
      <color theme="0"/>
      <name val="Calibri"/>
      <family val="2"/>
      <scheme val="minor"/>
    </font>
    <font>
      <sz val="11"/>
      <name val="Calibri"/>
      <family val="2"/>
      <scheme val="minor"/>
    </font>
    <font>
      <u/>
      <sz val="11"/>
      <color theme="10"/>
      <name val="Calibri"/>
      <family val="2"/>
      <scheme val="minor"/>
    </font>
    <font>
      <b/>
      <sz val="14"/>
      <color theme="1"/>
      <name val="Calibri"/>
      <family val="2"/>
      <scheme val="minor"/>
    </font>
    <font>
      <i/>
      <sz val="11"/>
      <color theme="1"/>
      <name val="Calibri"/>
      <family val="2"/>
      <scheme val="minor"/>
    </font>
    <font>
      <sz val="16"/>
      <color theme="1"/>
      <name val="Calibri"/>
      <family val="2"/>
      <scheme val="minor"/>
    </font>
    <font>
      <b/>
      <sz val="16"/>
      <color theme="9" tint="-0.499984740745262"/>
      <name val="Calibri"/>
      <family val="2"/>
      <scheme val="minor"/>
    </font>
    <font>
      <sz val="14"/>
      <color theme="1"/>
      <name val="Calibri"/>
      <family val="2"/>
      <scheme val="minor"/>
    </font>
    <font>
      <sz val="11"/>
      <color theme="1"/>
      <name val="Calibri"/>
      <family val="2"/>
      <scheme val="minor"/>
    </font>
    <font>
      <sz val="12"/>
      <color rgb="FF000000"/>
      <name val="Calibri"/>
      <family val="2"/>
      <scheme val="minor"/>
    </font>
    <font>
      <b/>
      <u/>
      <sz val="12"/>
      <color theme="1"/>
      <name val="Calibri"/>
      <family val="2"/>
      <scheme val="minor"/>
    </font>
    <font>
      <sz val="11"/>
      <color theme="1"/>
      <name val="Times New Roman"/>
      <family val="2"/>
    </font>
    <font>
      <b/>
      <sz val="14"/>
      <color theme="0"/>
      <name val="Calibri"/>
      <family val="2"/>
      <scheme val="minor"/>
    </font>
    <font>
      <i/>
      <u/>
      <sz val="11"/>
      <color theme="1"/>
      <name val="Calibri"/>
      <family val="2"/>
      <scheme val="minor"/>
    </font>
  </fonts>
  <fills count="11">
    <fill>
      <patternFill patternType="none"/>
    </fill>
    <fill>
      <patternFill patternType="gray125"/>
    </fill>
    <fill>
      <patternFill patternType="solid">
        <fgColor theme="8"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bgColor theme="9"/>
      </patternFill>
    </fill>
    <fill>
      <patternFill patternType="solid">
        <fgColor theme="9" tint="0.79998168889431442"/>
        <bgColor theme="9" tint="0.79998168889431442"/>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style="thin">
        <color theme="9" tint="0.39997558519241921"/>
      </left>
      <right/>
      <top/>
      <bottom style="thin">
        <color theme="9" tint="0.39997558519241921"/>
      </bottom>
      <diagonal/>
    </border>
  </borders>
  <cellStyleXfs count="3">
    <xf numFmtId="0" fontId="0" fillId="0" borderId="0"/>
    <xf numFmtId="0" fontId="13" fillId="0" borderId="0" applyNumberFormat="0" applyFill="0" applyBorder="0" applyAlignment="0" applyProtection="0"/>
    <xf numFmtId="0" fontId="22" fillId="0" borderId="0"/>
  </cellStyleXfs>
  <cellXfs count="124">
    <xf numFmtId="0" fontId="0" fillId="0" borderId="0" xfId="0"/>
    <xf numFmtId="0" fontId="1" fillId="0" borderId="0" xfId="0" applyFont="1"/>
    <xf numFmtId="0" fontId="2" fillId="2" borderId="0" xfId="0" applyFont="1" applyFill="1" applyAlignment="1">
      <alignment horizontal="center"/>
    </xf>
    <xf numFmtId="0" fontId="3" fillId="0" borderId="0" xfId="0" applyFont="1" applyAlignment="1">
      <alignment horizontal="center"/>
    </xf>
    <xf numFmtId="0" fontId="3" fillId="0" borderId="0" xfId="0" applyFont="1"/>
    <xf numFmtId="0" fontId="4" fillId="0" borderId="0" xfId="0" applyFont="1"/>
    <xf numFmtId="0" fontId="6" fillId="0" borderId="0" xfId="0" applyFont="1"/>
    <xf numFmtId="0" fontId="7" fillId="0" borderId="0" xfId="0" applyFont="1"/>
    <xf numFmtId="0" fontId="8" fillId="0" borderId="0" xfId="0" applyFont="1"/>
    <xf numFmtId="0" fontId="0" fillId="0" borderId="0" xfId="0" applyAlignment="1">
      <alignment horizontal="center"/>
    </xf>
    <xf numFmtId="0" fontId="11" fillId="2" borderId="0" xfId="0" applyFont="1" applyFill="1" applyAlignment="1">
      <alignment horizontal="center"/>
    </xf>
    <xf numFmtId="0" fontId="14" fillId="0" borderId="0" xfId="0" applyFont="1"/>
    <xf numFmtId="0" fontId="8" fillId="0" borderId="0" xfId="0" applyFont="1" applyAlignment="1">
      <alignment horizontal="center"/>
    </xf>
    <xf numFmtId="3" fontId="0" fillId="0" borderId="0" xfId="0" applyNumberFormat="1"/>
    <xf numFmtId="0" fontId="2" fillId="0" borderId="0" xfId="0" applyFont="1" applyAlignment="1">
      <alignment horizontal="center"/>
    </xf>
    <xf numFmtId="0" fontId="11" fillId="0" borderId="0" xfId="0" applyFont="1" applyAlignment="1">
      <alignment horizontal="center"/>
    </xf>
    <xf numFmtId="0" fontId="1" fillId="3" borderId="0" xfId="0" applyFont="1" applyFill="1"/>
    <xf numFmtId="0" fontId="0" fillId="3" borderId="0" xfId="0" applyFill="1"/>
    <xf numFmtId="164" fontId="2" fillId="0" borderId="0" xfId="0" applyNumberFormat="1" applyFont="1" applyAlignment="1">
      <alignment horizontal="center"/>
    </xf>
    <xf numFmtId="164" fontId="0" fillId="0" borderId="0" xfId="0" applyNumberFormat="1"/>
    <xf numFmtId="0" fontId="16" fillId="4" borderId="0" xfId="0" applyFont="1" applyFill="1"/>
    <xf numFmtId="0" fontId="1" fillId="4" borderId="0" xfId="0" applyFont="1" applyFill="1" applyAlignment="1">
      <alignment horizontal="left" indent="1"/>
    </xf>
    <xf numFmtId="0" fontId="0" fillId="5" borderId="0" xfId="0" applyFill="1"/>
    <xf numFmtId="0" fontId="17" fillId="0" borderId="0" xfId="0" applyFont="1"/>
    <xf numFmtId="0" fontId="18" fillId="0" borderId="0" xfId="0" applyFont="1"/>
    <xf numFmtId="0" fontId="0" fillId="0" borderId="0" xfId="0" applyAlignment="1">
      <alignment horizontal="center" vertical="center"/>
    </xf>
    <xf numFmtId="0" fontId="0" fillId="0" borderId="0" xfId="0" applyAlignment="1">
      <alignment horizontal="center" vertical="center" wrapText="1"/>
    </xf>
    <xf numFmtId="0" fontId="14" fillId="0" borderId="0" xfId="0" applyFont="1" applyAlignment="1">
      <alignment horizontal="center" vertical="center"/>
    </xf>
    <xf numFmtId="0" fontId="13" fillId="0" borderId="0" xfId="1" applyAlignment="1">
      <alignment horizontal="center" vertical="center" wrapText="1"/>
    </xf>
    <xf numFmtId="3" fontId="2" fillId="2" borderId="0" xfId="0" applyNumberFormat="1" applyFont="1" applyFill="1" applyAlignment="1">
      <alignment horizontal="center" wrapText="1"/>
    </xf>
    <xf numFmtId="0" fontId="0" fillId="6" borderId="1" xfId="0" applyFill="1" applyBorder="1"/>
    <xf numFmtId="0" fontId="1" fillId="6" borderId="1" xfId="0" applyFont="1" applyFill="1" applyBorder="1"/>
    <xf numFmtId="0" fontId="0" fillId="6" borderId="1" xfId="0" applyFill="1" applyBorder="1" applyAlignment="1">
      <alignment horizontal="center"/>
    </xf>
    <xf numFmtId="0" fontId="6" fillId="6" borderId="1" xfId="0" applyFont="1" applyFill="1" applyBorder="1"/>
    <xf numFmtId="3" fontId="0" fillId="6" borderId="1" xfId="0" applyNumberFormat="1" applyFill="1" applyBorder="1"/>
    <xf numFmtId="0" fontId="6" fillId="6" borderId="1" xfId="0" applyFont="1" applyFill="1" applyBorder="1" applyAlignment="1">
      <alignment horizontal="center"/>
    </xf>
    <xf numFmtId="3" fontId="1" fillId="6" borderId="1" xfId="0" applyNumberFormat="1" applyFont="1" applyFill="1" applyBorder="1"/>
    <xf numFmtId="0" fontId="0" fillId="7" borderId="1" xfId="0" applyFill="1" applyBorder="1"/>
    <xf numFmtId="0" fontId="1" fillId="7" borderId="1" xfId="0" applyFont="1" applyFill="1" applyBorder="1"/>
    <xf numFmtId="0" fontId="0" fillId="7" borderId="1" xfId="0" applyFill="1" applyBorder="1" applyAlignment="1">
      <alignment horizontal="center"/>
    </xf>
    <xf numFmtId="0" fontId="6" fillId="7" borderId="1" xfId="0" applyFont="1" applyFill="1" applyBorder="1"/>
    <xf numFmtId="3" fontId="0" fillId="7" borderId="1" xfId="0" applyNumberFormat="1" applyFill="1" applyBorder="1"/>
    <xf numFmtId="3" fontId="1" fillId="7" borderId="1" xfId="0" applyNumberFormat="1" applyFont="1" applyFill="1" applyBorder="1"/>
    <xf numFmtId="0" fontId="6" fillId="7" borderId="1" xfId="0" applyFont="1" applyFill="1" applyBorder="1" applyAlignment="1">
      <alignment horizontal="center"/>
    </xf>
    <xf numFmtId="0" fontId="0" fillId="6" borderId="2" xfId="0" applyFill="1" applyBorder="1"/>
    <xf numFmtId="0" fontId="1" fillId="6" borderId="3" xfId="0" applyFont="1" applyFill="1" applyBorder="1"/>
    <xf numFmtId="0" fontId="0" fillId="6" borderId="3" xfId="0" applyFill="1" applyBorder="1"/>
    <xf numFmtId="0" fontId="0" fillId="6" borderId="3" xfId="0" applyFill="1" applyBorder="1" applyAlignment="1">
      <alignment horizontal="center"/>
    </xf>
    <xf numFmtId="0" fontId="6" fillId="6" borderId="3" xfId="0" applyFont="1" applyFill="1" applyBorder="1"/>
    <xf numFmtId="3" fontId="0" fillId="6" borderId="3" xfId="0" applyNumberFormat="1" applyFill="1" applyBorder="1"/>
    <xf numFmtId="164" fontId="0" fillId="6" borderId="4" xfId="0" applyNumberFormat="1" applyFill="1" applyBorder="1"/>
    <xf numFmtId="0" fontId="0" fillId="6" borderId="5" xfId="0" applyFill="1" applyBorder="1"/>
    <xf numFmtId="164" fontId="0" fillId="6" borderId="6" xfId="0" applyNumberFormat="1" applyFill="1" applyBorder="1"/>
    <xf numFmtId="164" fontId="1" fillId="6" borderId="6" xfId="0" applyNumberFormat="1" applyFont="1" applyFill="1" applyBorder="1"/>
    <xf numFmtId="0" fontId="0" fillId="7" borderId="5" xfId="0" applyFill="1" applyBorder="1"/>
    <xf numFmtId="164" fontId="0" fillId="7" borderId="6" xfId="0" applyNumberFormat="1" applyFill="1" applyBorder="1"/>
    <xf numFmtId="0" fontId="0" fillId="7" borderId="7" xfId="0" applyFill="1" applyBorder="1"/>
    <xf numFmtId="0" fontId="1" fillId="7" borderId="8" xfId="0" applyFont="1" applyFill="1" applyBorder="1"/>
    <xf numFmtId="0" fontId="1" fillId="7" borderId="8" xfId="0" applyFont="1" applyFill="1" applyBorder="1" applyAlignment="1">
      <alignment horizontal="right"/>
    </xf>
    <xf numFmtId="0" fontId="1" fillId="7" borderId="8" xfId="0" applyFont="1" applyFill="1" applyBorder="1" applyAlignment="1">
      <alignment horizontal="center"/>
    </xf>
    <xf numFmtId="0" fontId="10" fillId="7" borderId="8" xfId="0" applyFont="1" applyFill="1" applyBorder="1"/>
    <xf numFmtId="3" fontId="1" fillId="7" borderId="8" xfId="0" applyNumberFormat="1" applyFont="1" applyFill="1" applyBorder="1"/>
    <xf numFmtId="3" fontId="0" fillId="7" borderId="8" xfId="0" applyNumberFormat="1" applyFill="1" applyBorder="1"/>
    <xf numFmtId="0" fontId="0" fillId="8" borderId="1" xfId="0" applyFill="1" applyBorder="1"/>
    <xf numFmtId="0" fontId="1" fillId="8" borderId="1" xfId="0" applyFont="1" applyFill="1" applyBorder="1"/>
    <xf numFmtId="0" fontId="0" fillId="8" borderId="1" xfId="0" applyFill="1" applyBorder="1" applyAlignment="1">
      <alignment horizontal="center"/>
    </xf>
    <xf numFmtId="0" fontId="6" fillId="8" borderId="1" xfId="0" applyFont="1" applyFill="1" applyBorder="1"/>
    <xf numFmtId="0" fontId="10" fillId="8" borderId="1" xfId="0" applyFont="1" applyFill="1" applyBorder="1"/>
    <xf numFmtId="3" fontId="0" fillId="8" borderId="1" xfId="0" applyNumberFormat="1" applyFill="1" applyBorder="1"/>
    <xf numFmtId="0" fontId="0" fillId="8" borderId="1" xfId="0" applyFill="1" applyBorder="1" applyAlignment="1">
      <alignment horizontal="right"/>
    </xf>
    <xf numFmtId="0" fontId="12" fillId="8" borderId="1" xfId="0" applyFont="1" applyFill="1" applyBorder="1"/>
    <xf numFmtId="0" fontId="0" fillId="8" borderId="2" xfId="0" applyFill="1" applyBorder="1"/>
    <xf numFmtId="0" fontId="1" fillId="8" borderId="3" xfId="0" applyFont="1" applyFill="1" applyBorder="1"/>
    <xf numFmtId="0" fontId="9" fillId="8" borderId="3" xfId="0" applyFont="1" applyFill="1" applyBorder="1"/>
    <xf numFmtId="0" fontId="0" fillId="8" borderId="3" xfId="0" applyFill="1" applyBorder="1" applyAlignment="1">
      <alignment horizontal="center"/>
    </xf>
    <xf numFmtId="0" fontId="0" fillId="8" borderId="3" xfId="0" applyFill="1" applyBorder="1"/>
    <xf numFmtId="0" fontId="6" fillId="8" borderId="3" xfId="0" applyFont="1" applyFill="1" applyBorder="1"/>
    <xf numFmtId="0" fontId="8" fillId="8" borderId="3" xfId="0" applyFont="1" applyFill="1" applyBorder="1" applyAlignment="1">
      <alignment horizontal="center"/>
    </xf>
    <xf numFmtId="164" fontId="0" fillId="8" borderId="4" xfId="0" applyNumberFormat="1" applyFill="1" applyBorder="1"/>
    <xf numFmtId="0" fontId="0" fillId="8" borderId="5" xfId="0" applyFill="1" applyBorder="1"/>
    <xf numFmtId="3" fontId="0" fillId="8" borderId="6" xfId="0" applyNumberFormat="1" applyFill="1" applyBorder="1"/>
    <xf numFmtId="0" fontId="0" fillId="8" borderId="7" xfId="0" applyFill="1" applyBorder="1"/>
    <xf numFmtId="0" fontId="1" fillId="8" borderId="8" xfId="0" applyFont="1" applyFill="1" applyBorder="1"/>
    <xf numFmtId="0" fontId="0" fillId="8" borderId="8" xfId="0" applyFill="1" applyBorder="1"/>
    <xf numFmtId="0" fontId="0" fillId="8" borderId="8" xfId="0" applyFill="1" applyBorder="1" applyAlignment="1">
      <alignment horizontal="center"/>
    </xf>
    <xf numFmtId="0" fontId="6" fillId="8" borderId="8" xfId="0" applyFont="1" applyFill="1" applyBorder="1"/>
    <xf numFmtId="3" fontId="1" fillId="8" borderId="8" xfId="0" applyNumberFormat="1" applyFont="1" applyFill="1" applyBorder="1"/>
    <xf numFmtId="164" fontId="1" fillId="8" borderId="9" xfId="0" applyNumberFormat="1" applyFont="1" applyFill="1" applyBorder="1"/>
    <xf numFmtId="0" fontId="1" fillId="0" borderId="0" xfId="0" applyFont="1" applyAlignment="1">
      <alignment horizontal="center"/>
    </xf>
    <xf numFmtId="0" fontId="4" fillId="0" borderId="0" xfId="0" applyFont="1" applyAlignment="1">
      <alignment horizontal="center" vertical="center"/>
    </xf>
    <xf numFmtId="0" fontId="20" fillId="0" borderId="0" xfId="0" applyFont="1" applyAlignment="1">
      <alignment horizontal="center" vertical="center"/>
    </xf>
    <xf numFmtId="0" fontId="4" fillId="0" borderId="0" xfId="0" applyFont="1" applyAlignment="1">
      <alignment horizontal="center" vertical="center" wrapText="1"/>
    </xf>
    <xf numFmtId="0" fontId="1" fillId="0" borderId="0" xfId="0" applyFont="1" applyAlignment="1">
      <alignment horizontal="center" wrapText="1"/>
    </xf>
    <xf numFmtId="0" fontId="4" fillId="0" borderId="0" xfId="0" applyFont="1" applyAlignment="1">
      <alignment horizontal="center" wrapText="1"/>
    </xf>
    <xf numFmtId="0" fontId="0" fillId="0" borderId="0" xfId="0" applyAlignment="1">
      <alignment wrapText="1"/>
    </xf>
    <xf numFmtId="164" fontId="1" fillId="7" borderId="6" xfId="0" applyNumberFormat="1" applyFont="1" applyFill="1" applyBorder="1"/>
    <xf numFmtId="3" fontId="0" fillId="6" borderId="6" xfId="0" applyNumberFormat="1" applyFill="1" applyBorder="1"/>
    <xf numFmtId="164" fontId="1" fillId="7" borderId="9" xfId="0" applyNumberFormat="1" applyFont="1" applyFill="1" applyBorder="1"/>
    <xf numFmtId="0" fontId="19" fillId="0" borderId="0" xfId="2" applyFont="1"/>
    <xf numFmtId="0" fontId="1" fillId="0" borderId="0" xfId="2" applyFont="1"/>
    <xf numFmtId="0" fontId="22" fillId="0" borderId="0" xfId="2"/>
    <xf numFmtId="3" fontId="19" fillId="0" borderId="0" xfId="2" applyNumberFormat="1" applyFont="1"/>
    <xf numFmtId="3" fontId="1" fillId="0" borderId="0" xfId="2" applyNumberFormat="1" applyFont="1"/>
    <xf numFmtId="9" fontId="19" fillId="0" borderId="0" xfId="2" applyNumberFormat="1" applyFont="1"/>
    <xf numFmtId="0" fontId="6" fillId="0" borderId="0" xfId="2" applyFont="1"/>
    <xf numFmtId="9" fontId="6" fillId="0" borderId="0" xfId="2" applyNumberFormat="1" applyFont="1"/>
    <xf numFmtId="0" fontId="6" fillId="8" borderId="0" xfId="0" applyFont="1" applyFill="1"/>
    <xf numFmtId="0" fontId="14" fillId="0" borderId="0" xfId="0" applyFont="1" applyAlignment="1">
      <alignment horizontal="center" vertical="center" wrapText="1"/>
    </xf>
    <xf numFmtId="0" fontId="0" fillId="0" borderId="0" xfId="0" applyAlignment="1">
      <alignment horizontal="center" wrapText="1"/>
    </xf>
    <xf numFmtId="0" fontId="23" fillId="9" borderId="13" xfId="0" applyFont="1" applyFill="1" applyBorder="1" applyAlignment="1">
      <alignment horizontal="center" vertical="center" wrapText="1"/>
    </xf>
    <xf numFmtId="0" fontId="23" fillId="9" borderId="12" xfId="0" applyFont="1" applyFill="1" applyBorder="1" applyAlignment="1">
      <alignment horizontal="center" vertical="center"/>
    </xf>
    <xf numFmtId="0" fontId="0" fillId="10" borderId="0" xfId="0" applyFill="1" applyAlignment="1">
      <alignment horizontal="center" vertical="center" wrapText="1"/>
    </xf>
    <xf numFmtId="0" fontId="23" fillId="9" borderId="12" xfId="0" applyFont="1" applyFill="1" applyBorder="1" applyAlignment="1">
      <alignment horizontal="center" vertical="center" wrapText="1"/>
    </xf>
    <xf numFmtId="0" fontId="13" fillId="0" borderId="0" xfId="1" applyAlignment="1">
      <alignment horizontal="center"/>
    </xf>
    <xf numFmtId="0" fontId="13" fillId="10" borderId="0" xfId="1" applyFill="1" applyBorder="1" applyAlignment="1">
      <alignment horizontal="center" vertical="center" wrapText="1"/>
    </xf>
    <xf numFmtId="0" fontId="13" fillId="0" borderId="0" xfId="1" applyBorder="1" applyAlignment="1">
      <alignment horizontal="center" vertical="center" wrapText="1"/>
    </xf>
    <xf numFmtId="0" fontId="13" fillId="0" borderId="10" xfId="1" applyBorder="1" applyAlignment="1">
      <alignment horizontal="center"/>
    </xf>
    <xf numFmtId="0" fontId="0" fillId="0" borderId="11" xfId="0" applyBorder="1" applyAlignment="1">
      <alignment horizontal="center"/>
    </xf>
    <xf numFmtId="0" fontId="0" fillId="10" borderId="0" xfId="0" applyFill="1" applyAlignment="1">
      <alignment horizontal="center" vertical="center"/>
    </xf>
    <xf numFmtId="0" fontId="0" fillId="0" borderId="11" xfId="0" applyBorder="1" applyAlignment="1">
      <alignment wrapText="1"/>
    </xf>
    <xf numFmtId="0" fontId="13" fillId="0" borderId="0" xfId="1" applyFill="1" applyBorder="1" applyAlignment="1">
      <alignment horizontal="center" vertical="center" wrapText="1"/>
    </xf>
    <xf numFmtId="0" fontId="15" fillId="0" borderId="0" xfId="0" applyFont="1" applyAlignment="1">
      <alignment horizontal="center" vertical="center" wrapText="1"/>
    </xf>
    <xf numFmtId="0" fontId="5" fillId="0" borderId="0" xfId="0" applyFont="1" applyAlignment="1">
      <alignment horizontal="center"/>
    </xf>
    <xf numFmtId="0" fontId="21" fillId="0" borderId="0" xfId="0" applyFont="1" applyAlignment="1">
      <alignment horizontal="center"/>
    </xf>
  </cellXfs>
  <cellStyles count="3">
    <cellStyle name="Hyperlink" xfId="1" builtinId="8"/>
    <cellStyle name="Normal" xfId="0" builtinId="0"/>
    <cellStyle name="Normal 2" xfId="2" xr:uid="{11A69553-C443-44CD-932C-84B3B8ADC232}"/>
  </cellStyles>
  <dxfs count="20">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alignment horizontal="center" vertical="center" textRotation="0" wrapText="0" indent="0" justifyLastLine="0" shrinkToFit="0" readingOrder="0"/>
    </dxf>
    <dxf>
      <alignment horizontal="center" vertical="center"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center" textRotation="0" wrapText="0" indent="0" justifyLastLine="0" shrinkToFit="0" readingOrder="0"/>
    </dxf>
    <dxf>
      <alignment horizontal="center" textRotation="0" indent="0" justifyLastLine="0" shrinkToFit="0" readingOrder="0"/>
    </dxf>
    <dxf>
      <border outline="0">
        <top style="thin">
          <color theme="9" tint="0.39997558519241921"/>
        </top>
      </border>
    </dxf>
    <dxf>
      <border outline="0">
        <bottom style="thin">
          <color theme="9" tint="0.39997558519241921"/>
        </bottom>
      </border>
    </dxf>
    <dxf>
      <font>
        <b/>
        <i val="0"/>
        <strike val="0"/>
        <condense val="0"/>
        <extend val="0"/>
        <outline val="0"/>
        <shadow val="0"/>
        <u val="none"/>
        <vertAlign val="baseline"/>
        <sz val="14"/>
        <color theme="0"/>
        <name val="Calibri"/>
        <family val="2"/>
        <scheme val="minor"/>
      </font>
      <fill>
        <patternFill patternType="solid">
          <fgColor theme="9"/>
          <bgColor theme="9"/>
        </patternFill>
      </fill>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i val="0"/>
        <strike val="0"/>
        <condense val="0"/>
        <extend val="0"/>
        <outline val="0"/>
        <shadow val="0"/>
        <u val="none"/>
        <vertAlign val="baseline"/>
        <sz val="14"/>
        <color theme="1"/>
        <name val="Calibri"/>
        <family val="2"/>
        <scheme val="minor"/>
      </font>
      <alignment horizontal="center" vertical="center" textRotation="0" wrapText="0" indent="0" justifyLastLine="0" shrinkToFit="0" readingOrder="0"/>
    </dxf>
    <dxf>
      <fill>
        <patternFill>
          <bgColor theme="0"/>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Dairy Cows with Manure Processed in Digestor</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stacked"/>
        <c:varyColors val="0"/>
        <c:ser>
          <c:idx val="0"/>
          <c:order val="0"/>
          <c:tx>
            <c:strRef>
              <c:f>'Summary - Ag Digesters'!$C$15</c:f>
              <c:strCache>
                <c:ptCount val="1"/>
                <c:pt idx="0">
                  <c:v>Non-Digester</c:v>
                </c:pt>
              </c:strCache>
            </c:strRef>
          </c:tx>
          <c:spPr>
            <a:solidFill>
              <a:schemeClr val="bg1">
                <a:lumMod val="75000"/>
              </a:schemeClr>
            </a:solidFill>
            <a:ln>
              <a:noFill/>
            </a:ln>
            <a:effectLst/>
          </c:spPr>
          <c:invertIfNegative val="0"/>
          <c:cat>
            <c:numRef>
              <c:f>'Summary - Ag Digesters'!$D$14:$E$14</c:f>
              <c:numCache>
                <c:formatCode>General</c:formatCode>
                <c:ptCount val="2"/>
                <c:pt idx="0">
                  <c:v>2012</c:v>
                </c:pt>
                <c:pt idx="1">
                  <c:v>2017</c:v>
                </c:pt>
              </c:numCache>
            </c:numRef>
          </c:cat>
          <c:val>
            <c:numRef>
              <c:f>'Summary - Ag Digesters'!$D$15:$E$15</c:f>
              <c:numCache>
                <c:formatCode>#,##0</c:formatCode>
                <c:ptCount val="2"/>
                <c:pt idx="0">
                  <c:v>117882</c:v>
                </c:pt>
                <c:pt idx="1">
                  <c:v>112997</c:v>
                </c:pt>
              </c:numCache>
            </c:numRef>
          </c:val>
          <c:extLst>
            <c:ext xmlns:c16="http://schemas.microsoft.com/office/drawing/2014/chart" uri="{C3380CC4-5D6E-409C-BE32-E72D297353CC}">
              <c16:uniqueId val="{00000000-AFC5-45ED-BB57-5A6D423230E8}"/>
            </c:ext>
          </c:extLst>
        </c:ser>
        <c:ser>
          <c:idx val="1"/>
          <c:order val="1"/>
          <c:tx>
            <c:strRef>
              <c:f>'Summary - Ag Digesters'!$C$16</c:f>
              <c:strCache>
                <c:ptCount val="1"/>
                <c:pt idx="0">
                  <c:v>Digester</c:v>
                </c:pt>
              </c:strCache>
            </c:strRef>
          </c:tx>
          <c:spPr>
            <a:solidFill>
              <a:schemeClr val="accent6"/>
            </a:solidFill>
            <a:ln>
              <a:noFill/>
            </a:ln>
            <a:effectLst/>
          </c:spPr>
          <c:invertIfNegative val="0"/>
          <c:cat>
            <c:numRef>
              <c:f>'Summary - Ag Digesters'!$D$14:$E$14</c:f>
              <c:numCache>
                <c:formatCode>General</c:formatCode>
                <c:ptCount val="2"/>
                <c:pt idx="0">
                  <c:v>2012</c:v>
                </c:pt>
                <c:pt idx="1">
                  <c:v>2017</c:v>
                </c:pt>
              </c:numCache>
            </c:numRef>
          </c:cat>
          <c:val>
            <c:numRef>
              <c:f>'Summary - Ag Digesters'!$D$16:$E$16</c:f>
              <c:numCache>
                <c:formatCode>#,##0</c:formatCode>
                <c:ptCount val="2"/>
                <c:pt idx="0">
                  <c:v>16260</c:v>
                </c:pt>
                <c:pt idx="1">
                  <c:v>15745</c:v>
                </c:pt>
              </c:numCache>
            </c:numRef>
          </c:val>
          <c:extLst>
            <c:ext xmlns:c16="http://schemas.microsoft.com/office/drawing/2014/chart" uri="{C3380CC4-5D6E-409C-BE32-E72D297353CC}">
              <c16:uniqueId val="{00000001-AFC5-45ED-BB57-5A6D423230E8}"/>
            </c:ext>
          </c:extLst>
        </c:ser>
        <c:dLbls>
          <c:showLegendKey val="0"/>
          <c:showVal val="0"/>
          <c:showCatName val="0"/>
          <c:showSerName val="0"/>
          <c:showPercent val="0"/>
          <c:showBubbleSize val="0"/>
        </c:dLbls>
        <c:gapWidth val="150"/>
        <c:overlap val="100"/>
        <c:axId val="328125856"/>
        <c:axId val="328126272"/>
      </c:barChart>
      <c:catAx>
        <c:axId val="32812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26272"/>
        <c:crosses val="autoZero"/>
        <c:auto val="1"/>
        <c:lblAlgn val="ctr"/>
        <c:lblOffset val="100"/>
        <c:noMultiLvlLbl val="0"/>
      </c:catAx>
      <c:valAx>
        <c:axId val="328126272"/>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Dairy Cows in Vermont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25856"/>
        <c:crosses val="autoZero"/>
        <c:crossBetween val="between"/>
        <c:majorUnit val="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17197</xdr:rowOff>
    </xdr:from>
    <xdr:to>
      <xdr:col>19</xdr:col>
      <xdr:colOff>9525</xdr:colOff>
      <xdr:row>34</xdr:row>
      <xdr:rowOff>38099</xdr:rowOff>
    </xdr:to>
    <xdr:sp macro="" textlink="">
      <xdr:nvSpPr>
        <xdr:cNvPr id="3" name="TextBox 2">
          <a:extLst>
            <a:ext uri="{FF2B5EF4-FFF2-40B4-BE49-F238E27FC236}">
              <a16:creationId xmlns:a16="http://schemas.microsoft.com/office/drawing/2014/main" id="{C3A957AF-C57C-4164-BB5F-24E5806C5209}"/>
            </a:ext>
          </a:extLst>
        </xdr:cNvPr>
        <xdr:cNvSpPr txBox="1"/>
      </xdr:nvSpPr>
      <xdr:spPr>
        <a:xfrm>
          <a:off x="0" y="3217597"/>
          <a:ext cx="12315825" cy="4469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6">
                  <a:lumMod val="50000"/>
                </a:schemeClr>
              </a:solidFill>
              <a:latin typeface="+mj-lt"/>
              <a:cs typeface="Segoe UI" panose="020B0502040204020203" pitchFamily="34" charset="0"/>
            </a:rPr>
            <a:t>Preliminary Inventory of State &amp;</a:t>
          </a:r>
          <a:r>
            <a:rPr lang="en-US" sz="1400" b="1" baseline="0">
              <a:solidFill>
                <a:schemeClr val="accent6">
                  <a:lumMod val="50000"/>
                </a:schemeClr>
              </a:solidFill>
              <a:latin typeface="+mj-lt"/>
              <a:cs typeface="Segoe UI" panose="020B0502040204020203" pitchFamily="34" charset="0"/>
            </a:rPr>
            <a:t> Federal Agricultural Programs</a:t>
          </a:r>
          <a:endParaRPr lang="en-US" sz="1400" b="1">
            <a:solidFill>
              <a:schemeClr val="accent6">
                <a:lumMod val="50000"/>
              </a:schemeClr>
            </a:solidFill>
            <a:latin typeface="+mj-lt"/>
            <a:cs typeface="Segoe UI" panose="020B0502040204020203" pitchFamily="34" charset="0"/>
          </a:endParaRPr>
        </a:p>
        <a:p>
          <a:endParaRPr lang="en-US" sz="1200">
            <a:latin typeface="+mj-lt"/>
          </a:endParaRPr>
        </a:p>
        <a:p>
          <a:r>
            <a:rPr lang="en-US" sz="1200">
              <a:solidFill>
                <a:schemeClr val="dk1"/>
              </a:solidFill>
              <a:effectLst/>
              <a:latin typeface="+mj-lt"/>
              <a:ea typeface="+mn-ea"/>
              <a:cs typeface="Segoe UI Light" panose="020B0502040204020203" pitchFamily="34" charset="0"/>
            </a:rPr>
            <a:t>This workbook is</a:t>
          </a:r>
          <a:r>
            <a:rPr lang="en-US" sz="1200" baseline="0">
              <a:solidFill>
                <a:schemeClr val="dk1"/>
              </a:solidFill>
              <a:effectLst/>
              <a:latin typeface="+mj-lt"/>
              <a:ea typeface="+mn-ea"/>
              <a:cs typeface="Segoe UI Light" panose="020B0502040204020203" pitchFamily="34" charset="0"/>
            </a:rPr>
            <a:t> a preliminary inventory of existing state, federal, and nonprofit programs that fund grant and financial assistance programs for agricultural producers to implement environmentally-motivated infrastructure or field management improvements. The implementation of these practices can have an impact on emissions from agricultural operations and potentially provide mitigation of CO</a:t>
          </a:r>
          <a:r>
            <a:rPr lang="en-US" sz="1200" baseline="-25000">
              <a:solidFill>
                <a:schemeClr val="dk1"/>
              </a:solidFill>
              <a:effectLst/>
              <a:latin typeface="+mj-lt"/>
              <a:ea typeface="+mn-ea"/>
              <a:cs typeface="Segoe UI Light" panose="020B0502040204020203" pitchFamily="34" charset="0"/>
            </a:rPr>
            <a:t>2</a:t>
          </a:r>
          <a:r>
            <a:rPr lang="en-US" sz="1200" baseline="0">
              <a:solidFill>
                <a:schemeClr val="dk1"/>
              </a:solidFill>
              <a:effectLst/>
              <a:latin typeface="+mj-lt"/>
              <a:ea typeface="+mn-ea"/>
              <a:cs typeface="Segoe UI Light" panose="020B0502040204020203" pitchFamily="34" charset="0"/>
            </a:rPr>
            <a:t> emissions through improved sequestration of carbon in agricultural soils. This list does NOT include available Technical Assistance opportunities, loan opportunities, market-based research or business planning opportunities, farm-led research opportunities, disaster response programs, organic conversion cost-share programs, or implementation or management work farmers undertake outside of federal or state programs.</a:t>
          </a:r>
        </a:p>
        <a:p>
          <a:endParaRPr lang="en-US" sz="1200" baseline="0">
            <a:solidFill>
              <a:schemeClr val="dk1"/>
            </a:solidFill>
            <a:effectLst/>
            <a:latin typeface="+mj-lt"/>
            <a:ea typeface="+mn-ea"/>
            <a:cs typeface="Segoe UI Light"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rPr>
            <a:t>Workbook Outline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Sheet 1 - Introduction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Sheet 2 - Inventory of existing state and federal programs organized by administrator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Sheet 3 - Summary of state and federal programs that pay for the implementation of practices which can influence CO</a:t>
          </a:r>
          <a:r>
            <a:rPr kumimoji="0" lang="en-US" sz="1200" b="0" i="0" u="none" strike="noStrike" kern="0" cap="none" spc="0" normalizeH="0" baseline="-25000" noProof="0">
              <a:ln>
                <a:noFill/>
              </a:ln>
              <a:solidFill>
                <a:prstClr val="black"/>
              </a:solidFill>
              <a:effectLst/>
              <a:uLnTx/>
              <a:uFillTx/>
              <a:latin typeface="Calibri Light" panose="020F0302020204030204"/>
              <a:ea typeface="+mn-ea"/>
              <a:cs typeface="Segoe UI Light" panose="020B0502040204020203" pitchFamily="34" charset="0"/>
            </a:rPr>
            <a:t>2</a:t>
          </a: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 levels of a farm.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Sheet 4 - Example Emission Reduction Coefficients from COMET-Planner as visualized through the Carbon Reduction Potential Evaluation (CaRPE) Tool for New York State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Sheet 5 - Summary of Agricultural Digesters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Sheet 6 - Acronym List</a:t>
          </a:r>
          <a:endPar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rPr>
            <a:t>Contact Info</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Judson Peck, VAAFM, Judson.Peck@vermont.gov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Sonia Howlett, VAAFM, Sonia.Howlett@vermont.gov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Calibri Light" panose="020F0302020204030204"/>
              <a:ea typeface="+mn-ea"/>
              <a:cs typeface="Segoe UI Light" panose="020B0502040204020203" pitchFamily="34" charset="0"/>
            </a:rPr>
            <a:t>Alex DePillis, VAAFM, Alex.DePillis@vermont.gov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endParaRPr>
        </a:p>
      </xdr:txBody>
    </xdr:sp>
    <xdr:clientData/>
  </xdr:twoCellAnchor>
  <xdr:twoCellAnchor>
    <xdr:from>
      <xdr:col>0</xdr:col>
      <xdr:colOff>45686</xdr:colOff>
      <xdr:row>18</xdr:row>
      <xdr:rowOff>217827</xdr:rowOff>
    </xdr:from>
    <xdr:to>
      <xdr:col>19</xdr:col>
      <xdr:colOff>19050</xdr:colOff>
      <xdr:row>18</xdr:row>
      <xdr:rowOff>219075</xdr:rowOff>
    </xdr:to>
    <xdr:cxnSp macro="">
      <xdr:nvCxnSpPr>
        <xdr:cNvPr id="7" name="Straight Connector 6">
          <a:extLst>
            <a:ext uri="{FF2B5EF4-FFF2-40B4-BE49-F238E27FC236}">
              <a16:creationId xmlns:a16="http://schemas.microsoft.com/office/drawing/2014/main" id="{E987510A-B136-4DAF-A2AD-199375B1751E}"/>
            </a:ext>
          </a:extLst>
        </xdr:cNvPr>
        <xdr:cNvCxnSpPr/>
      </xdr:nvCxnSpPr>
      <xdr:spPr>
        <a:xfrm>
          <a:off x="45686" y="4532652"/>
          <a:ext cx="12279664" cy="1248"/>
        </a:xfrm>
        <a:prstGeom prst="line">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12</xdr:row>
      <xdr:rowOff>17198</xdr:rowOff>
    </xdr:from>
    <xdr:to>
      <xdr:col>18</xdr:col>
      <xdr:colOff>621064</xdr:colOff>
      <xdr:row>12</xdr:row>
      <xdr:rowOff>18446</xdr:rowOff>
    </xdr:to>
    <xdr:cxnSp macro="">
      <xdr:nvCxnSpPr>
        <xdr:cNvPr id="9" name="Straight Connector 8">
          <a:extLst>
            <a:ext uri="{FF2B5EF4-FFF2-40B4-BE49-F238E27FC236}">
              <a16:creationId xmlns:a16="http://schemas.microsoft.com/office/drawing/2014/main" id="{0FB556D0-11F8-4684-BC7F-5790C980B834}"/>
            </a:ext>
          </a:extLst>
        </xdr:cNvPr>
        <xdr:cNvCxnSpPr/>
      </xdr:nvCxnSpPr>
      <xdr:spPr>
        <a:xfrm>
          <a:off x="0" y="3065198"/>
          <a:ext cx="12279664" cy="1248"/>
        </a:xfrm>
        <a:prstGeom prst="line">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26</xdr:row>
      <xdr:rowOff>12436</xdr:rowOff>
    </xdr:from>
    <xdr:to>
      <xdr:col>18</xdr:col>
      <xdr:colOff>640114</xdr:colOff>
      <xdr:row>26</xdr:row>
      <xdr:rowOff>13684</xdr:rowOff>
    </xdr:to>
    <xdr:cxnSp macro="">
      <xdr:nvCxnSpPr>
        <xdr:cNvPr id="10" name="Straight Connector 9">
          <a:extLst>
            <a:ext uri="{FF2B5EF4-FFF2-40B4-BE49-F238E27FC236}">
              <a16:creationId xmlns:a16="http://schemas.microsoft.com/office/drawing/2014/main" id="{6F6F72E3-5055-4886-B8F1-C6046865457C}"/>
            </a:ext>
          </a:extLst>
        </xdr:cNvPr>
        <xdr:cNvCxnSpPr/>
      </xdr:nvCxnSpPr>
      <xdr:spPr>
        <a:xfrm>
          <a:off x="19050" y="6213211"/>
          <a:ext cx="12279664" cy="1248"/>
        </a:xfrm>
        <a:prstGeom prst="line">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xdr:colOff>
      <xdr:row>0</xdr:row>
      <xdr:rowOff>142875</xdr:rowOff>
    </xdr:from>
    <xdr:to>
      <xdr:col>18</xdr:col>
      <xdr:colOff>543982</xdr:colOff>
      <xdr:row>11</xdr:row>
      <xdr:rowOff>8107</xdr:rowOff>
    </xdr:to>
    <xdr:pic>
      <xdr:nvPicPr>
        <xdr:cNvPr id="2" name="Picture 1">
          <a:extLst>
            <a:ext uri="{FF2B5EF4-FFF2-40B4-BE49-F238E27FC236}">
              <a16:creationId xmlns:a16="http://schemas.microsoft.com/office/drawing/2014/main" id="{27AEAA4D-0A04-4855-BE90-7F5719DB6357}"/>
            </a:ext>
          </a:extLst>
        </xdr:cNvPr>
        <xdr:cNvPicPr>
          <a:picLocks noChangeAspect="1"/>
        </xdr:cNvPicPr>
      </xdr:nvPicPr>
      <xdr:blipFill rotWithShape="1">
        <a:blip xmlns:r="http://schemas.openxmlformats.org/officeDocument/2006/relationships" r:embed="rId1"/>
        <a:srcRect t="18568"/>
        <a:stretch/>
      </xdr:blipFill>
      <xdr:spPr>
        <a:xfrm>
          <a:off x="9525" y="676275"/>
          <a:ext cx="12193057" cy="2798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433388</xdr:colOff>
      <xdr:row>1</xdr:row>
      <xdr:rowOff>119061</xdr:rowOff>
    </xdr:from>
    <xdr:to>
      <xdr:col>16</xdr:col>
      <xdr:colOff>566738</xdr:colOff>
      <xdr:row>73</xdr:row>
      <xdr:rowOff>14287</xdr:rowOff>
    </xdr:to>
    <xdr:sp macro="" textlink="">
      <xdr:nvSpPr>
        <xdr:cNvPr id="7" name="TextBox 1">
          <a:extLst>
            <a:ext uri="{FF2B5EF4-FFF2-40B4-BE49-F238E27FC236}">
              <a16:creationId xmlns:a16="http://schemas.microsoft.com/office/drawing/2014/main" id="{730237D2-B772-409E-AA54-A9A19E17E4C6}"/>
            </a:ext>
          </a:extLst>
        </xdr:cNvPr>
        <xdr:cNvSpPr txBox="1"/>
      </xdr:nvSpPr>
      <xdr:spPr>
        <a:xfrm>
          <a:off x="433388" y="300036"/>
          <a:ext cx="10496550" cy="12925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6">
                  <a:lumMod val="50000"/>
                </a:schemeClr>
              </a:solidFill>
              <a:latin typeface="+mj-lt"/>
              <a:cs typeface="Segoe UI" panose="020B0502040204020203" pitchFamily="34" charset="0"/>
            </a:rPr>
            <a:t>Potential for Conservation Practices to Reduce Greenhouse Gas Emissions and Sequester Carbon on Croplands and Grazing Lands – New York</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 </a:t>
          </a:r>
          <a:r>
            <a:rPr lang="en-US" sz="1100" b="1" i="0" u="none" strike="noStrike" baseline="0">
              <a:solidFill>
                <a:schemeClr val="dk1"/>
              </a:solidFill>
              <a:latin typeface="+mn-lt"/>
              <a:ea typeface="+mn-ea"/>
              <a:cs typeface="+mn-cs"/>
            </a:rPr>
            <a:t>Authors: </a:t>
          </a:r>
          <a:r>
            <a:rPr lang="en-US" sz="1100" b="0" i="0" u="none" strike="noStrike" baseline="0">
              <a:solidFill>
                <a:schemeClr val="dk1"/>
              </a:solidFill>
              <a:latin typeface="+mn-lt"/>
              <a:ea typeface="+mn-ea"/>
              <a:cs typeface="+mn-cs"/>
            </a:rPr>
            <a:t>J. Moore</a:t>
          </a:r>
          <a:r>
            <a:rPr lang="en-US" sz="1100" b="0" i="0" u="none" strike="noStrike" baseline="30000">
              <a:solidFill>
                <a:schemeClr val="dk1"/>
              </a:solidFill>
              <a:latin typeface="+mn-lt"/>
              <a:ea typeface="+mn-ea"/>
              <a:cs typeface="+mn-cs"/>
            </a:rPr>
            <a:t>1</a:t>
          </a:r>
          <a:r>
            <a:rPr lang="en-US" sz="1100" b="0" i="0" u="none" strike="noStrike" baseline="0">
              <a:solidFill>
                <a:schemeClr val="dk1"/>
              </a:solidFill>
              <a:latin typeface="+mn-lt"/>
              <a:ea typeface="+mn-ea"/>
              <a:cs typeface="+mn-cs"/>
            </a:rPr>
            <a:t>, D.K. Manter</a:t>
          </a:r>
          <a:r>
            <a:rPr lang="en-US" sz="1100" b="0" i="0" u="none" strike="noStrike" baseline="30000">
              <a:solidFill>
                <a:schemeClr val="dk1"/>
              </a:solidFill>
              <a:latin typeface="+mn-lt"/>
              <a:ea typeface="+mn-ea"/>
              <a:cs typeface="+mn-cs"/>
            </a:rPr>
            <a:t>2</a:t>
          </a:r>
          <a:r>
            <a:rPr lang="en-US" sz="1100" b="0" i="0" u="none" strike="noStrike" baseline="0">
              <a:solidFill>
                <a:schemeClr val="dk1"/>
              </a:solidFill>
              <a:latin typeface="+mn-lt"/>
              <a:ea typeface="+mn-ea"/>
              <a:cs typeface="+mn-cs"/>
            </a:rPr>
            <a:t>, and T. Brown</a:t>
          </a:r>
          <a:r>
            <a:rPr lang="en-US" sz="1100" b="0" i="0" u="none" strike="noStrike" baseline="30000">
              <a:solidFill>
                <a:schemeClr val="dk1"/>
              </a:solidFill>
              <a:latin typeface="+mn-lt"/>
              <a:ea typeface="+mn-ea"/>
              <a:cs typeface="+mn-cs"/>
            </a:rPr>
            <a:t>1</a:t>
          </a:r>
          <a:r>
            <a:rPr lang="en-US" sz="1100" b="0" i="0" u="none" strike="noStrike" baseline="0">
              <a:solidFill>
                <a:schemeClr val="dk1"/>
              </a:solidFill>
              <a:latin typeface="+mn-lt"/>
              <a:ea typeface="+mn-ea"/>
              <a:cs typeface="+mn-cs"/>
            </a:rPr>
            <a:t>. </a:t>
          </a:r>
        </a:p>
        <a:p>
          <a:r>
            <a:rPr lang="en-US" sz="1100" b="0" i="0" u="none" strike="noStrike" baseline="30000">
              <a:solidFill>
                <a:schemeClr val="dk1"/>
              </a:solidFill>
              <a:latin typeface="+mn-lt"/>
              <a:ea typeface="+mn-ea"/>
              <a:cs typeface="+mn-cs"/>
            </a:rPr>
            <a:t>1 </a:t>
          </a:r>
          <a:r>
            <a:rPr lang="en-US" sz="1100" b="0" i="0" u="none" strike="noStrike" baseline="0">
              <a:solidFill>
                <a:schemeClr val="dk1"/>
              </a:solidFill>
              <a:latin typeface="+mn-lt"/>
              <a:ea typeface="+mn-ea"/>
              <a:cs typeface="+mn-cs"/>
            </a:rPr>
            <a:t>American Farmland Trust; </a:t>
          </a:r>
          <a:r>
            <a:rPr lang="en-US" sz="1100" b="0" i="0" u="none" strike="noStrike" baseline="30000">
              <a:solidFill>
                <a:schemeClr val="dk1"/>
              </a:solidFill>
              <a:latin typeface="+mn-lt"/>
              <a:ea typeface="+mn-ea"/>
              <a:cs typeface="+mn-cs"/>
            </a:rPr>
            <a:t>2 </a:t>
          </a:r>
          <a:r>
            <a:rPr lang="en-US" sz="1100" b="0" i="0" u="none" strike="noStrike" baseline="0">
              <a:solidFill>
                <a:schemeClr val="dk1"/>
              </a:solidFill>
              <a:latin typeface="+mn-lt"/>
              <a:ea typeface="+mn-ea"/>
              <a:cs typeface="+mn-cs"/>
            </a:rPr>
            <a:t>United States Department of Agriculture - Agricultural Research Service, Fort Collins, CO </a:t>
          </a:r>
        </a:p>
        <a:p>
          <a:r>
            <a:rPr lang="en-US" sz="1100" b="0" i="0" u="none" strike="noStrike" baseline="0">
              <a:solidFill>
                <a:schemeClr val="dk1"/>
              </a:solidFill>
              <a:latin typeface="+mn-lt"/>
              <a:ea typeface="+mn-ea"/>
              <a:cs typeface="+mn-cs"/>
            </a:rPr>
            <a:t>Final draft: 26 January 2021 </a:t>
          </a:r>
          <a:r>
            <a:rPr lang="en-US" sz="1400" b="1">
              <a:solidFill>
                <a:schemeClr val="accent6">
                  <a:lumMod val="50000"/>
                </a:schemeClr>
              </a:solidFill>
              <a:latin typeface="+mj-lt"/>
              <a:cs typeface="Segoe UI" panose="020B0502040204020203"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70AD47">
                <a:lumMod val="50000"/>
              </a:srgbClr>
            </a:solidFill>
            <a:effectLst/>
            <a:uLnTx/>
            <a:uFillTx/>
            <a:latin typeface="Calibri Light" panose="020F0302020204030204"/>
            <a:ea typeface="+mn-ea"/>
            <a:cs typeface="Segoe UI" panose="020B0502040204020203" pitchFamily="34" charset="0"/>
          </a:endParaRPr>
        </a:p>
      </xdr:txBody>
    </xdr:sp>
    <xdr:clientData/>
  </xdr:twoCellAnchor>
  <xdr:twoCellAnchor editAs="oneCell">
    <xdr:from>
      <xdr:col>0</xdr:col>
      <xdr:colOff>390526</xdr:colOff>
      <xdr:row>8</xdr:row>
      <xdr:rowOff>20740</xdr:rowOff>
    </xdr:from>
    <xdr:to>
      <xdr:col>9</xdr:col>
      <xdr:colOff>600075</xdr:colOff>
      <xdr:row>36</xdr:row>
      <xdr:rowOff>106089</xdr:rowOff>
    </xdr:to>
    <xdr:pic>
      <xdr:nvPicPr>
        <xdr:cNvPr id="8" name="Picture 2">
          <a:extLst>
            <a:ext uri="{FF2B5EF4-FFF2-40B4-BE49-F238E27FC236}">
              <a16:creationId xmlns:a16="http://schemas.microsoft.com/office/drawing/2014/main" id="{6DD8FBF5-9CB6-46B3-9182-A4A15D0E9B5F}"/>
            </a:ext>
          </a:extLst>
        </xdr:cNvPr>
        <xdr:cNvPicPr>
          <a:picLocks noChangeAspect="1"/>
        </xdr:cNvPicPr>
      </xdr:nvPicPr>
      <xdr:blipFill>
        <a:blip xmlns:r="http://schemas.openxmlformats.org/officeDocument/2006/relationships" r:embed="rId1"/>
        <a:stretch>
          <a:fillRect/>
        </a:stretch>
      </xdr:blipFill>
      <xdr:spPr>
        <a:xfrm>
          <a:off x="390526" y="1468540"/>
          <a:ext cx="6038849" cy="5152649"/>
        </a:xfrm>
        <a:prstGeom prst="rect">
          <a:avLst/>
        </a:prstGeom>
      </xdr:spPr>
    </xdr:pic>
    <xdr:clientData/>
  </xdr:twoCellAnchor>
  <xdr:twoCellAnchor editAs="oneCell">
    <xdr:from>
      <xdr:col>0</xdr:col>
      <xdr:colOff>506226</xdr:colOff>
      <xdr:row>38</xdr:row>
      <xdr:rowOff>76200</xdr:rowOff>
    </xdr:from>
    <xdr:to>
      <xdr:col>10</xdr:col>
      <xdr:colOff>276226</xdr:colOff>
      <xdr:row>61</xdr:row>
      <xdr:rowOff>49543</xdr:rowOff>
    </xdr:to>
    <xdr:pic>
      <xdr:nvPicPr>
        <xdr:cNvPr id="9" name="Picture 3">
          <a:extLst>
            <a:ext uri="{FF2B5EF4-FFF2-40B4-BE49-F238E27FC236}">
              <a16:creationId xmlns:a16="http://schemas.microsoft.com/office/drawing/2014/main" id="{22C746ED-DE52-449A-9D26-57ED79BD5788}"/>
            </a:ext>
          </a:extLst>
        </xdr:cNvPr>
        <xdr:cNvPicPr>
          <a:picLocks noChangeAspect="1"/>
        </xdr:cNvPicPr>
      </xdr:nvPicPr>
      <xdr:blipFill>
        <a:blip xmlns:r="http://schemas.openxmlformats.org/officeDocument/2006/relationships" r:embed="rId2"/>
        <a:stretch>
          <a:fillRect/>
        </a:stretch>
      </xdr:blipFill>
      <xdr:spPr>
        <a:xfrm>
          <a:off x="506226" y="6953250"/>
          <a:ext cx="6247000" cy="41357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13</xdr:row>
      <xdr:rowOff>0</xdr:rowOff>
    </xdr:from>
    <xdr:to>
      <xdr:col>13</xdr:col>
      <xdr:colOff>586740</xdr:colOff>
      <xdr:row>28</xdr:row>
      <xdr:rowOff>60960</xdr:rowOff>
    </xdr:to>
    <xdr:graphicFrame macro="">
      <xdr:nvGraphicFramePr>
        <xdr:cNvPr id="2" name="Chart 1">
          <a:extLst>
            <a:ext uri="{FF2B5EF4-FFF2-40B4-BE49-F238E27FC236}">
              <a16:creationId xmlns:a16="http://schemas.microsoft.com/office/drawing/2014/main" id="{8E4C48BE-7055-4526-9BA3-C47B7C080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EADE8F-952A-4AAA-944B-257632FF5E5E}" name="Table1" displayName="Table1" ref="A1:F24" totalsRowShown="0" headerRowDxfId="17" dataDxfId="16">
  <autoFilter ref="A1:F24" xr:uid="{0B880EDB-9487-4DE7-AFA0-CC527AA3EBD3}"/>
  <tableColumns count="6">
    <tableColumn id="1" xr3:uid="{CE91EEEE-959C-4463-B872-4FD75063C944}" name="Program" dataDxfId="15" dataCellStyle="Hyperlink"/>
    <tableColumn id="2" xr3:uid="{558986C3-D2BE-489D-BCC0-827FE7404796}" name="Administrator" dataDxfId="14"/>
    <tableColumn id="3" xr3:uid="{9BE28518-C336-4485-B9FC-136158E4B847}" name="State/Federal" dataDxfId="13"/>
    <tableColumn id="4" xr3:uid="{6A3BB09C-8035-4501-8CE2-3005A945E2E7}" name="Purpose" dataDxfId="12"/>
    <tableColumn id="5" xr3:uid="{AFCFB682-8657-4F4A-BCFB-F7EBFCC2DA55}" name="Example Practice Types" dataDxfId="11"/>
    <tableColumn id="6" xr3:uid="{F636C6F1-70C9-4459-89D1-A5089521B623}" name="Related Climate Benefits" dataDxfId="1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8993EE7-0AF9-4AC3-9F08-84A8B3C46C43}" name="Table4" displayName="Table4" ref="A1:E13" totalsRowShown="0" headerRowDxfId="9" headerRowBorderDxfId="8" tableBorderDxfId="7">
  <autoFilter ref="A1:E13" xr:uid="{7731D9FD-17E1-4796-A602-19F20DAF1717}"/>
  <sortState xmlns:xlrd2="http://schemas.microsoft.com/office/spreadsheetml/2017/richdata2" ref="A2:E13">
    <sortCondition ref="A1:A13"/>
  </sortState>
  <tableColumns count="5">
    <tableColumn id="1" xr3:uid="{DF93F4D2-6C58-4C5B-9C91-CA6E7DB1E363}" name="Service Provider" dataDxfId="6"/>
    <tableColumn id="2" xr3:uid="{8C1A0C6A-9047-4B19-B781-BAE6130C7471}" name="Region" dataDxfId="5"/>
    <tableColumn id="3" xr3:uid="{C219FAD3-6F11-40CF-A10F-3FCC5925B8DB}" name="Purpose" dataDxfId="4"/>
    <tableColumn id="4" xr3:uid="{9048C2DB-ACEF-4F6A-9D20-E0780EFC6E62}" name="Example Assistance Types" dataDxfId="3"/>
    <tableColumn id="5" xr3:uid="{0CD7FD02-85C1-463B-ADCC-20198FA82F72}" name="AAFM/NRCS Funding includes" dataDxfId="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21FC74-27B2-4A20-BFAA-571C8885D78C}" name="Table2" displayName="Table2" ref="A2:B142" totalsRowShown="0">
  <autoFilter ref="A2:B142" xr:uid="{B66448EE-611A-44ED-8FBA-AD8EF7DEEBDF}"/>
  <tableColumns count="2">
    <tableColumn id="1" xr3:uid="{D15556DD-AC34-4585-B0BB-ECE80304A073}" name="Acronym" dataDxfId="1"/>
    <tableColumn id="2" xr3:uid="{5CF9A1E1-ECA6-4B62-B097-ABA90CD42D1B}" name="Full Title" dataDxfId="0"/>
  </tableColumns>
  <tableStyleInfo name="TableStyleMedium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rd.usda.gov/programs-services/all-programs/energy-programs" TargetMode="External"/><Relationship Id="rId13" Type="http://schemas.openxmlformats.org/officeDocument/2006/relationships/hyperlink" Target="https://vlt.org/healthy-soil" TargetMode="External"/><Relationship Id="rId18" Type="http://schemas.openxmlformats.org/officeDocument/2006/relationships/hyperlink" Target="https://agriculture.vermont.gov/pswf" TargetMode="External"/><Relationship Id="rId3" Type="http://schemas.openxmlformats.org/officeDocument/2006/relationships/hyperlink" Target="https://www.nrcs.usda.gov/wps/portal/nrcs/detail/vt/programs/financial/?cid=stelprdb1078374" TargetMode="External"/><Relationship Id="rId21" Type="http://schemas.openxmlformats.org/officeDocument/2006/relationships/hyperlink" Target="https://agriculture.vermont.gov/vpfp" TargetMode="External"/><Relationship Id="rId7" Type="http://schemas.openxmlformats.org/officeDocument/2006/relationships/hyperlink" Target="https://www.nrcs.usda.gov/wps/portal/nrcs/detail/vt/programs/easements/acep/?cid=stelprdb1249146" TargetMode="External"/><Relationship Id="rId12" Type="http://schemas.openxmlformats.org/officeDocument/2006/relationships/hyperlink" Target="https://www.vhcb.org/our-programs/vermont-farm-forest-viability-program/grants/water-quality-grants" TargetMode="External"/><Relationship Id="rId17" Type="http://schemas.openxmlformats.org/officeDocument/2006/relationships/hyperlink" Target="https://agriculture.vermont.gov/gwfs" TargetMode="External"/><Relationship Id="rId2" Type="http://schemas.openxmlformats.org/officeDocument/2006/relationships/hyperlink" Target="https://www.nrcs.usda.gov/wps/portal/nrcs/detail/vt/programs/financial/csp/?cid=stelprdb1248984" TargetMode="External"/><Relationship Id="rId16" Type="http://schemas.openxmlformats.org/officeDocument/2006/relationships/hyperlink" Target="https://agriculture.vermont.gov/fap" TargetMode="External"/><Relationship Id="rId20" Type="http://schemas.openxmlformats.org/officeDocument/2006/relationships/hyperlink" Target="https://agriculture.vermont.gov/grants/specialtycrop/" TargetMode="External"/><Relationship Id="rId1" Type="http://schemas.openxmlformats.org/officeDocument/2006/relationships/hyperlink" Target="https://www.nrcs.usda.gov/wps/portal/nrcs/detail/vt/programs/financial/ewp/?cid=nrcs142p2_010535" TargetMode="External"/><Relationship Id="rId6" Type="http://schemas.openxmlformats.org/officeDocument/2006/relationships/hyperlink" Target="http://www.nrcs.usda.gov/wps/portal/nrcs/detailfull/national/programs/?&amp;cid=stelprdb1046252" TargetMode="External"/><Relationship Id="rId11" Type="http://schemas.openxmlformats.org/officeDocument/2006/relationships/hyperlink" Target="https://vlt.org/farm" TargetMode="External"/><Relationship Id="rId5" Type="http://schemas.openxmlformats.org/officeDocument/2006/relationships/hyperlink" Target="https://www.nrcs.usda.gov/wps/portal/nrcs/main/vt/programs/EQIP/NWQI_Index.html" TargetMode="External"/><Relationship Id="rId15" Type="http://schemas.openxmlformats.org/officeDocument/2006/relationships/hyperlink" Target="https://agriculture.vermont.gov/crep" TargetMode="External"/><Relationship Id="rId10" Type="http://schemas.openxmlformats.org/officeDocument/2006/relationships/hyperlink" Target="https://www.vermontfamilyfarmeraward.org/" TargetMode="External"/><Relationship Id="rId19" Type="http://schemas.openxmlformats.org/officeDocument/2006/relationships/hyperlink" Target="https://workinglands.vermont.gov/" TargetMode="External"/><Relationship Id="rId4" Type="http://schemas.openxmlformats.org/officeDocument/2006/relationships/hyperlink" Target="https://www.nrcs.usda.gov/wps/portal/nrcs/detail/vt/programs/financial/eqip/?cid=stelprdb1248990" TargetMode="External"/><Relationship Id="rId9" Type="http://schemas.openxmlformats.org/officeDocument/2006/relationships/hyperlink" Target="https://nofavt.org/programs/farmer-services/financial-assistance/farmer-resilience-grants" TargetMode="External"/><Relationship Id="rId14" Type="http://schemas.openxmlformats.org/officeDocument/2006/relationships/hyperlink" Target="https://agriculture.vermont.gov/ceap" TargetMode="External"/><Relationship Id="rId22"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uvm.edu/extension/cvcrops" TargetMode="External"/><Relationship Id="rId13" Type="http://schemas.openxmlformats.org/officeDocument/2006/relationships/hyperlink" Target="https://agriculture.vermont.gov/fap" TargetMode="External"/><Relationship Id="rId18" Type="http://schemas.openxmlformats.org/officeDocument/2006/relationships/hyperlink" Target="https://cvfc-vt.com/" TargetMode="External"/><Relationship Id="rId26" Type="http://schemas.openxmlformats.org/officeDocument/2006/relationships/table" Target="../tables/table2.xml"/><Relationship Id="rId3" Type="http://schemas.openxmlformats.org/officeDocument/2006/relationships/hyperlink" Target="https://www.nrcs.usda.gov/wps/portal/nrcs/detail/national/programs/technical/cta/?cid=nrcs143_008371" TargetMode="External"/><Relationship Id="rId21" Type="http://schemas.openxmlformats.org/officeDocument/2006/relationships/hyperlink" Target="https://agriculture.vermont.gov/agricultural-clean-water-initiative-program" TargetMode="External"/><Relationship Id="rId7" Type="http://schemas.openxmlformats.org/officeDocument/2006/relationships/hyperlink" Target="https://agriculture.vermont.gov/agricultural-clean-water-initiative-program" TargetMode="External"/><Relationship Id="rId12" Type="http://schemas.openxmlformats.org/officeDocument/2006/relationships/hyperlink" Target="https://vermontgov.sharepoint.com/teams/AGR-WaterQuality/Shared%20Documents/Climate/State%20and%20Federal%20Programs%20and%20Practices%20with%20Climate%20Mitigation%20Potential%20in%20Vermont.xlsx" TargetMode="External"/><Relationship Id="rId17" Type="http://schemas.openxmlformats.org/officeDocument/2006/relationships/hyperlink" Target="https://agriculture.vermont.gov/agricultural-clean-water-initiative-program" TargetMode="External"/><Relationship Id="rId25" Type="http://schemas.openxmlformats.org/officeDocument/2006/relationships/printerSettings" Target="../printerSettings/printerSettings2.bin"/><Relationship Id="rId2" Type="http://schemas.openxmlformats.org/officeDocument/2006/relationships/hyperlink" Target="https://www.nrcs.usda.gov/wps/portal/nrcs/main/national/programs/technical/tsp/" TargetMode="External"/><Relationship Id="rId16" Type="http://schemas.openxmlformats.org/officeDocument/2006/relationships/hyperlink" Target="https://www.vacd.org/about-vacd/" TargetMode="External"/><Relationship Id="rId20" Type="http://schemas.openxmlformats.org/officeDocument/2006/relationships/hyperlink" Target="https://www.facebook.com/pg/Franklin-Grand-Isle-Farmers-Watershed-Alliance-316515921700486/about/?ref=page_internal" TargetMode="External"/><Relationship Id="rId1" Type="http://schemas.openxmlformats.org/officeDocument/2006/relationships/hyperlink" Target="https://techreg.sc.egov.usda.gov/CustLocateTSP.aspx" TargetMode="External"/><Relationship Id="rId6" Type="http://schemas.openxmlformats.org/officeDocument/2006/relationships/hyperlink" Target="https://agriculture.vermont.gov/agricultural-clean-water-initiative-program" TargetMode="External"/><Relationship Id="rId11" Type="http://schemas.openxmlformats.org/officeDocument/2006/relationships/hyperlink" Target="https://vvbga.org/" TargetMode="External"/><Relationship Id="rId24" Type="http://schemas.openxmlformats.org/officeDocument/2006/relationships/hyperlink" Target="https://agriculture.vermont.gov/agricultural-clean-water-initiative-program" TargetMode="External"/><Relationship Id="rId5" Type="http://schemas.openxmlformats.org/officeDocument/2006/relationships/hyperlink" Target="https://agriculture.vermont.gov/agricultural-clean-water-initiative-program" TargetMode="External"/><Relationship Id="rId15" Type="http://schemas.openxmlformats.org/officeDocument/2006/relationships/hyperlink" Target="https://agriculture.vermont.gov/dbic" TargetMode="External"/><Relationship Id="rId23" Type="http://schemas.openxmlformats.org/officeDocument/2006/relationships/hyperlink" Target="https://agriculture.vermont.gov/agricultural-clean-water-initiative-program" TargetMode="External"/><Relationship Id="rId10" Type="http://schemas.openxmlformats.org/officeDocument/2006/relationships/hyperlink" Target="https://www.uvm.edu/extension/horticulture/commercial" TargetMode="External"/><Relationship Id="rId19" Type="http://schemas.openxmlformats.org/officeDocument/2006/relationships/hyperlink" Target="https://sites.google.com/view/crwfa" TargetMode="External"/><Relationship Id="rId4" Type="http://schemas.openxmlformats.org/officeDocument/2006/relationships/hyperlink" Target="https://www.nrcs.usda.gov/wps/portal/nrcs/main/national/programs/technical/cta/" TargetMode="External"/><Relationship Id="rId9" Type="http://schemas.openxmlformats.org/officeDocument/2006/relationships/hyperlink" Target="https://www.uvm.edu/extension/nwcrops" TargetMode="External"/><Relationship Id="rId14" Type="http://schemas.openxmlformats.org/officeDocument/2006/relationships/hyperlink" Target="https://agriculture.vermont.gov/dbic" TargetMode="External"/><Relationship Id="rId22" Type="http://schemas.openxmlformats.org/officeDocument/2006/relationships/hyperlink" Target="https://agriculture.vermont.gov/agricultural-clean-water-initiative-program"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9EA1A-B910-4BBA-A2E4-F1CD7DD0CC0C}">
  <dimension ref="A1:S36"/>
  <sheetViews>
    <sheetView topLeftCell="A16" workbookViewId="0">
      <selection activeCell="C40" sqref="C40"/>
    </sheetView>
  </sheetViews>
  <sheetFormatPr defaultRowHeight="14.4" x14ac:dyDescent="0.3"/>
  <sheetData>
    <row r="1" spans="1:19" ht="21" x14ac:dyDescent="0.4">
      <c r="A1" s="20"/>
      <c r="B1" s="20"/>
      <c r="C1" s="20"/>
      <c r="D1" s="20"/>
      <c r="E1" s="20"/>
      <c r="F1" s="20"/>
      <c r="G1" s="20"/>
      <c r="H1" s="20"/>
      <c r="I1" s="20"/>
      <c r="J1" s="20"/>
      <c r="K1" s="20"/>
      <c r="L1" s="20"/>
      <c r="M1" s="20"/>
      <c r="N1" s="20"/>
      <c r="O1" s="20"/>
      <c r="P1" s="20"/>
      <c r="Q1" s="20"/>
      <c r="R1" s="20"/>
      <c r="S1" s="21"/>
    </row>
    <row r="2" spans="1:19" ht="21" x14ac:dyDescent="0.4">
      <c r="A2" s="20"/>
      <c r="B2" s="20"/>
      <c r="C2" s="20"/>
      <c r="D2" s="20"/>
      <c r="E2" s="20"/>
      <c r="F2" s="20"/>
      <c r="G2" s="20"/>
      <c r="H2" s="20"/>
      <c r="I2" s="20"/>
      <c r="J2" s="20"/>
      <c r="K2" s="20"/>
      <c r="L2" s="20"/>
      <c r="M2" s="20"/>
      <c r="N2" s="20"/>
      <c r="O2" s="20"/>
      <c r="P2" s="20"/>
      <c r="Q2" s="20"/>
      <c r="R2" s="20"/>
      <c r="S2" s="21"/>
    </row>
    <row r="3" spans="1:19" ht="21" x14ac:dyDescent="0.4">
      <c r="A3" s="20"/>
      <c r="B3" s="20"/>
      <c r="C3" s="20"/>
      <c r="D3" s="20"/>
      <c r="E3" s="20"/>
      <c r="F3" s="20"/>
      <c r="G3" s="20"/>
      <c r="H3" s="20"/>
      <c r="I3" s="20"/>
      <c r="J3" s="20"/>
      <c r="K3" s="20"/>
      <c r="L3" s="20"/>
      <c r="M3" s="20"/>
      <c r="N3" s="20"/>
      <c r="O3" s="20"/>
      <c r="P3" s="20"/>
      <c r="Q3" s="20"/>
      <c r="R3" s="20"/>
      <c r="S3" s="21"/>
    </row>
    <row r="4" spans="1:19" ht="21" x14ac:dyDescent="0.4">
      <c r="A4" s="20"/>
      <c r="B4" s="20"/>
      <c r="C4" s="20"/>
      <c r="D4" s="20"/>
      <c r="E4" s="20"/>
      <c r="F4" s="20"/>
      <c r="G4" s="20"/>
      <c r="H4" s="20"/>
      <c r="I4" s="20"/>
      <c r="J4" s="20"/>
      <c r="K4" s="20"/>
      <c r="L4" s="20"/>
      <c r="M4" s="20"/>
      <c r="N4" s="20"/>
      <c r="O4" s="20"/>
      <c r="P4" s="20"/>
      <c r="Q4" s="20"/>
      <c r="R4" s="20"/>
      <c r="S4" s="21"/>
    </row>
    <row r="5" spans="1:19" ht="21" x14ac:dyDescent="0.4">
      <c r="A5" s="20"/>
      <c r="B5" s="20"/>
      <c r="C5" s="20"/>
      <c r="D5" s="20"/>
      <c r="E5" s="20"/>
      <c r="F5" s="20"/>
      <c r="G5" s="20"/>
      <c r="H5" s="20"/>
      <c r="I5" s="20"/>
      <c r="J5" s="20"/>
      <c r="K5" s="20"/>
      <c r="L5" s="20"/>
      <c r="M5" s="20"/>
      <c r="N5" s="20"/>
      <c r="O5" s="20"/>
      <c r="P5" s="20"/>
      <c r="Q5" s="20"/>
      <c r="R5" s="20"/>
      <c r="S5" s="21"/>
    </row>
    <row r="6" spans="1:19" ht="21" x14ac:dyDescent="0.4">
      <c r="A6" s="20"/>
      <c r="B6" s="20"/>
      <c r="C6" s="20"/>
      <c r="D6" s="20"/>
      <c r="E6" s="20"/>
      <c r="F6" s="20"/>
      <c r="G6" s="20"/>
      <c r="H6" s="20"/>
      <c r="I6" s="20"/>
      <c r="J6" s="20"/>
      <c r="K6" s="20"/>
      <c r="L6" s="20"/>
      <c r="M6" s="20"/>
      <c r="N6" s="20"/>
      <c r="O6" s="20"/>
      <c r="P6" s="20"/>
      <c r="Q6" s="20"/>
      <c r="R6" s="20"/>
      <c r="S6" s="21"/>
    </row>
    <row r="7" spans="1:19" ht="21" x14ac:dyDescent="0.4">
      <c r="A7" s="20"/>
      <c r="B7" s="20"/>
      <c r="C7" s="20"/>
      <c r="D7" s="20"/>
      <c r="E7" s="20"/>
      <c r="F7" s="20"/>
      <c r="G7" s="20"/>
      <c r="H7" s="20"/>
      <c r="I7" s="20"/>
      <c r="J7" s="20"/>
      <c r="K7" s="20"/>
      <c r="L7" s="20"/>
      <c r="M7" s="20"/>
      <c r="N7" s="20"/>
      <c r="O7" s="20"/>
      <c r="P7" s="20"/>
      <c r="Q7" s="20"/>
      <c r="R7" s="20"/>
      <c r="S7" s="21"/>
    </row>
    <row r="8" spans="1:19" ht="21" x14ac:dyDescent="0.4">
      <c r="A8" s="20"/>
      <c r="B8" s="20"/>
      <c r="C8" s="20"/>
      <c r="D8" s="20"/>
      <c r="E8" s="20"/>
      <c r="F8" s="20"/>
      <c r="G8" s="20"/>
      <c r="H8" s="20"/>
      <c r="I8" s="20"/>
      <c r="J8" s="20"/>
      <c r="K8" s="20"/>
      <c r="L8" s="20"/>
      <c r="M8" s="20"/>
      <c r="N8" s="20"/>
      <c r="O8" s="20"/>
      <c r="P8" s="20"/>
      <c r="Q8" s="20"/>
      <c r="R8" s="20"/>
      <c r="S8" s="21"/>
    </row>
    <row r="9" spans="1:19" ht="21" x14ac:dyDescent="0.4">
      <c r="A9" s="20"/>
      <c r="B9" s="20"/>
      <c r="C9" s="20"/>
      <c r="D9" s="20"/>
      <c r="E9" s="20"/>
      <c r="F9" s="20"/>
      <c r="G9" s="20"/>
      <c r="H9" s="20"/>
      <c r="I9" s="20"/>
      <c r="J9" s="20"/>
      <c r="K9" s="20"/>
      <c r="L9" s="20"/>
      <c r="M9" s="20"/>
      <c r="N9" s="20"/>
      <c r="O9" s="20"/>
      <c r="P9" s="20"/>
      <c r="Q9" s="20"/>
      <c r="R9" s="20"/>
      <c r="S9" s="21"/>
    </row>
    <row r="10" spans="1:19" ht="21" x14ac:dyDescent="0.4">
      <c r="A10" s="20"/>
      <c r="B10" s="20"/>
      <c r="C10" s="20"/>
      <c r="D10" s="20"/>
      <c r="E10" s="20"/>
      <c r="F10" s="20"/>
      <c r="G10" s="20"/>
      <c r="H10" s="20"/>
      <c r="I10" s="20"/>
      <c r="J10" s="20"/>
      <c r="K10" s="20"/>
      <c r="L10" s="20"/>
      <c r="M10" s="20"/>
      <c r="N10" s="20"/>
      <c r="O10" s="20"/>
      <c r="P10" s="20"/>
      <c r="Q10" s="20"/>
      <c r="R10" s="20"/>
      <c r="S10" s="21"/>
    </row>
    <row r="11" spans="1:19" ht="21" x14ac:dyDescent="0.4">
      <c r="A11" s="20"/>
      <c r="B11" s="20"/>
      <c r="C11" s="20"/>
      <c r="D11" s="20"/>
      <c r="E11" s="20"/>
      <c r="F11" s="20"/>
      <c r="G11" s="20"/>
      <c r="H11" s="20"/>
      <c r="I11" s="20"/>
      <c r="J11" s="20"/>
      <c r="K11" s="20"/>
      <c r="L11" s="20"/>
      <c r="M11" s="20"/>
      <c r="N11" s="20"/>
      <c r="O11" s="20"/>
      <c r="P11" s="20"/>
      <c r="Q11" s="20"/>
      <c r="R11" s="20"/>
      <c r="S11" s="21"/>
    </row>
    <row r="12" spans="1:19" ht="21" x14ac:dyDescent="0.4">
      <c r="A12" s="20"/>
      <c r="B12" s="20"/>
      <c r="C12" s="20"/>
      <c r="D12" s="20"/>
      <c r="E12" s="20"/>
      <c r="F12" s="20"/>
      <c r="G12" s="20"/>
      <c r="H12" s="20"/>
      <c r="I12" s="20"/>
      <c r="J12" s="20"/>
      <c r="K12" s="20"/>
      <c r="L12" s="20"/>
      <c r="M12" s="20"/>
      <c r="N12" s="20"/>
      <c r="O12" s="20"/>
      <c r="P12" s="20"/>
      <c r="Q12" s="20"/>
      <c r="R12" s="20"/>
      <c r="S12" s="21"/>
    </row>
    <row r="14" spans="1:19" x14ac:dyDescent="0.3">
      <c r="A14" s="22"/>
      <c r="B14" s="22"/>
      <c r="C14" s="22"/>
      <c r="D14" s="22"/>
      <c r="E14" s="22"/>
      <c r="F14" s="22"/>
      <c r="G14" s="22"/>
      <c r="H14" s="22"/>
      <c r="I14" s="22"/>
      <c r="J14" s="22"/>
      <c r="K14" s="22"/>
      <c r="L14" s="22"/>
      <c r="M14" s="22"/>
    </row>
    <row r="15" spans="1:19" ht="21" x14ac:dyDescent="0.4">
      <c r="A15" s="23"/>
      <c r="J15" s="22"/>
      <c r="K15" s="22"/>
      <c r="L15" s="22"/>
      <c r="M15" s="22"/>
    </row>
    <row r="16" spans="1:19" x14ac:dyDescent="0.3">
      <c r="J16" s="22"/>
      <c r="K16" s="22"/>
      <c r="L16" s="22"/>
      <c r="M16" s="22"/>
    </row>
    <row r="17" spans="1:13" ht="18" x14ac:dyDescent="0.35">
      <c r="A17" s="24"/>
      <c r="B17" s="24"/>
      <c r="C17" s="24"/>
      <c r="D17" s="24"/>
      <c r="J17" s="22"/>
      <c r="K17" s="22"/>
      <c r="L17" s="22"/>
      <c r="M17" s="22"/>
    </row>
    <row r="18" spans="1:13" ht="18" x14ac:dyDescent="0.35">
      <c r="A18" s="24"/>
      <c r="B18" s="24"/>
      <c r="C18" s="24"/>
      <c r="D18" s="24"/>
      <c r="J18" s="22"/>
      <c r="K18" s="22"/>
      <c r="L18" s="22"/>
      <c r="M18" s="22"/>
    </row>
    <row r="19" spans="1:13" ht="18" x14ac:dyDescent="0.35">
      <c r="A19" s="24"/>
      <c r="B19" s="24"/>
      <c r="C19" s="24"/>
      <c r="D19" s="24"/>
      <c r="J19" s="22"/>
      <c r="K19" s="22"/>
      <c r="L19" s="22"/>
      <c r="M19" s="22"/>
    </row>
    <row r="20" spans="1:13" ht="18" x14ac:dyDescent="0.35">
      <c r="A20" s="24"/>
      <c r="B20" s="24"/>
      <c r="C20" s="24"/>
      <c r="D20" s="24"/>
      <c r="J20" s="22"/>
      <c r="K20" s="22"/>
      <c r="L20" s="22"/>
      <c r="M20" s="22"/>
    </row>
    <row r="21" spans="1:13" ht="18" x14ac:dyDescent="0.35">
      <c r="A21" s="24"/>
      <c r="B21" s="24"/>
      <c r="C21" s="24"/>
      <c r="D21" s="24"/>
      <c r="J21" s="22"/>
      <c r="K21" s="22"/>
      <c r="L21" s="22"/>
      <c r="M21" s="22"/>
    </row>
    <row r="22" spans="1:13" ht="18" x14ac:dyDescent="0.35">
      <c r="A22" s="24"/>
      <c r="B22" s="24"/>
      <c r="C22" s="24"/>
      <c r="D22" s="24"/>
      <c r="J22" s="22"/>
      <c r="K22" s="22"/>
      <c r="L22" s="22"/>
      <c r="M22" s="22"/>
    </row>
    <row r="23" spans="1:13" ht="18" x14ac:dyDescent="0.35">
      <c r="A23" s="24"/>
      <c r="B23" s="24"/>
      <c r="C23" s="24"/>
      <c r="D23" s="24"/>
      <c r="J23" s="22"/>
      <c r="K23" s="22"/>
      <c r="L23" s="22"/>
      <c r="M23" s="22"/>
    </row>
    <row r="24" spans="1:13" ht="18" x14ac:dyDescent="0.35">
      <c r="A24" s="24"/>
      <c r="B24" s="24"/>
      <c r="C24" s="24"/>
      <c r="D24" s="24"/>
      <c r="J24" s="22"/>
      <c r="K24" s="22"/>
      <c r="L24" s="22"/>
      <c r="M24" s="22"/>
    </row>
    <row r="36" spans="5:5" x14ac:dyDescent="0.3">
      <c r="E36" t="s">
        <v>550</v>
      </c>
    </row>
  </sheetData>
  <protectedRanges>
    <protectedRange sqref="S1:S12" name="Range1"/>
  </protectedRanges>
  <conditionalFormatting sqref="B11">
    <cfRule type="expression" dxfId="19" priority="1">
      <formula>BLANK($B$11)</formula>
    </cfRule>
    <cfRule type="expression" dxfId="18" priority="2">
      <formula>$A$11="Other pathway:"</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0B6BC-8017-4D91-84BD-F588EC712114}">
  <dimension ref="A1:G29"/>
  <sheetViews>
    <sheetView tabSelected="1" zoomScaleNormal="100" workbookViewId="0">
      <pane xSplit="1" ySplit="1" topLeftCell="B2" activePane="bottomRight" state="frozen"/>
      <selection pane="topRight" activeCell="B1" sqref="B1"/>
      <selection pane="bottomLeft" activeCell="A2" sqref="A2"/>
      <selection pane="bottomRight" activeCell="D7" sqref="D7"/>
    </sheetView>
  </sheetViews>
  <sheetFormatPr defaultRowHeight="14.4" x14ac:dyDescent="0.3"/>
  <cols>
    <col min="1" max="1" width="42" style="26" customWidth="1"/>
    <col min="2" max="2" width="42" style="25" customWidth="1"/>
    <col min="3" max="3" width="17.44140625" style="25" customWidth="1"/>
    <col min="4" max="4" width="54.109375" style="25" customWidth="1"/>
    <col min="5" max="6" width="50.88671875" style="25" customWidth="1"/>
  </cols>
  <sheetData>
    <row r="1" spans="1:7" ht="18" x14ac:dyDescent="0.35">
      <c r="A1" s="107" t="s">
        <v>0</v>
      </c>
      <c r="B1" s="27" t="s">
        <v>1</v>
      </c>
      <c r="C1" s="27" t="s">
        <v>2</v>
      </c>
      <c r="D1" s="27" t="s">
        <v>3</v>
      </c>
      <c r="E1" s="27" t="s">
        <v>4</v>
      </c>
      <c r="F1" s="27" t="s">
        <v>5</v>
      </c>
      <c r="G1" s="11"/>
    </row>
    <row r="2" spans="1:7" ht="105.6" customHeight="1" x14ac:dyDescent="0.3">
      <c r="A2" s="28" t="s">
        <v>6</v>
      </c>
      <c r="B2" s="25" t="s">
        <v>7</v>
      </c>
      <c r="C2" s="25" t="s">
        <v>8</v>
      </c>
      <c r="D2" s="26" t="s">
        <v>9</v>
      </c>
      <c r="E2" s="26" t="s">
        <v>10</v>
      </c>
      <c r="F2" s="26" t="s">
        <v>11</v>
      </c>
    </row>
    <row r="3" spans="1:7" ht="43.2" x14ac:dyDescent="0.3">
      <c r="A3" s="28" t="s">
        <v>12</v>
      </c>
      <c r="B3" s="25" t="s">
        <v>7</v>
      </c>
      <c r="C3" s="25" t="s">
        <v>8</v>
      </c>
      <c r="D3" s="26" t="s">
        <v>13</v>
      </c>
      <c r="E3" s="26" t="s">
        <v>14</v>
      </c>
      <c r="F3" s="26" t="s">
        <v>15</v>
      </c>
    </row>
    <row r="4" spans="1:7" ht="57.6" x14ac:dyDescent="0.3">
      <c r="A4" s="28" t="s">
        <v>16</v>
      </c>
      <c r="B4" s="25" t="s">
        <v>17</v>
      </c>
      <c r="C4" s="25" t="s">
        <v>18</v>
      </c>
      <c r="D4" s="26" t="s">
        <v>19</v>
      </c>
      <c r="E4" s="26" t="s">
        <v>20</v>
      </c>
      <c r="F4" s="26" t="s">
        <v>11</v>
      </c>
    </row>
    <row r="5" spans="1:7" ht="55.8" customHeight="1" x14ac:dyDescent="0.3">
      <c r="A5" s="28" t="s">
        <v>21</v>
      </c>
      <c r="B5" s="25" t="s">
        <v>22</v>
      </c>
      <c r="C5" s="26" t="s">
        <v>23</v>
      </c>
      <c r="D5" s="26" t="s">
        <v>24</v>
      </c>
      <c r="E5" s="26" t="s">
        <v>25</v>
      </c>
      <c r="F5" s="26" t="s">
        <v>26</v>
      </c>
    </row>
    <row r="6" spans="1:7" ht="57.6" x14ac:dyDescent="0.3">
      <c r="A6" s="28" t="s">
        <v>27</v>
      </c>
      <c r="B6" s="25" t="s">
        <v>7</v>
      </c>
      <c r="C6" s="25" t="s">
        <v>8</v>
      </c>
      <c r="D6" s="26" t="s">
        <v>28</v>
      </c>
      <c r="E6" s="26" t="s">
        <v>29</v>
      </c>
      <c r="F6" s="26" t="s">
        <v>30</v>
      </c>
    </row>
    <row r="7" spans="1:7" ht="86.4" x14ac:dyDescent="0.3">
      <c r="A7" s="28" t="s">
        <v>31</v>
      </c>
      <c r="B7" s="25" t="s">
        <v>7</v>
      </c>
      <c r="C7" s="25" t="s">
        <v>8</v>
      </c>
      <c r="D7" s="26" t="s">
        <v>32</v>
      </c>
      <c r="E7" s="26" t="s">
        <v>33</v>
      </c>
      <c r="F7" s="26" t="s">
        <v>34</v>
      </c>
    </row>
    <row r="8" spans="1:7" ht="86.4" x14ac:dyDescent="0.3">
      <c r="A8" s="28" t="s">
        <v>35</v>
      </c>
      <c r="B8" s="25" t="s">
        <v>36</v>
      </c>
      <c r="C8" s="25" t="s">
        <v>8</v>
      </c>
      <c r="D8" s="26" t="s">
        <v>37</v>
      </c>
      <c r="E8" s="26" t="s">
        <v>38</v>
      </c>
      <c r="F8" s="26" t="s">
        <v>39</v>
      </c>
    </row>
    <row r="9" spans="1:7" ht="57.6" x14ac:dyDescent="0.3">
      <c r="A9" s="28" t="s">
        <v>40</v>
      </c>
      <c r="B9" s="25" t="s">
        <v>7</v>
      </c>
      <c r="C9" s="25" t="s">
        <v>8</v>
      </c>
      <c r="D9" s="26" t="s">
        <v>41</v>
      </c>
      <c r="E9" s="26" t="s">
        <v>42</v>
      </c>
      <c r="F9" s="26" t="s">
        <v>43</v>
      </c>
    </row>
    <row r="10" spans="1:7" ht="57.6" x14ac:dyDescent="0.3">
      <c r="A10" s="28" t="s">
        <v>44</v>
      </c>
      <c r="B10" s="25" t="s">
        <v>7</v>
      </c>
      <c r="C10" s="25" t="s">
        <v>8</v>
      </c>
      <c r="D10" s="26" t="s">
        <v>45</v>
      </c>
      <c r="E10" s="26" t="s">
        <v>46</v>
      </c>
      <c r="F10" s="26" t="s">
        <v>39</v>
      </c>
    </row>
    <row r="11" spans="1:7" ht="43.2" x14ac:dyDescent="0.3">
      <c r="A11" s="28" t="s">
        <v>47</v>
      </c>
      <c r="B11" s="25" t="s">
        <v>48</v>
      </c>
      <c r="C11" s="25" t="s">
        <v>49</v>
      </c>
      <c r="D11" s="26" t="s">
        <v>50</v>
      </c>
      <c r="E11" s="26" t="s">
        <v>29</v>
      </c>
      <c r="F11" s="26" t="s">
        <v>29</v>
      </c>
    </row>
    <row r="12" spans="1:7" ht="57.6" x14ac:dyDescent="0.3">
      <c r="A12" s="28" t="s">
        <v>51</v>
      </c>
      <c r="B12" s="25" t="s">
        <v>17</v>
      </c>
      <c r="C12" s="25" t="s">
        <v>18</v>
      </c>
      <c r="D12" s="26" t="s">
        <v>52</v>
      </c>
      <c r="E12" s="26" t="s">
        <v>53</v>
      </c>
      <c r="F12" s="26" t="s">
        <v>30</v>
      </c>
    </row>
    <row r="13" spans="1:7" ht="28.8" x14ac:dyDescent="0.3">
      <c r="A13" s="28" t="s">
        <v>54</v>
      </c>
      <c r="B13" s="25" t="s">
        <v>17</v>
      </c>
      <c r="C13" s="25" t="s">
        <v>18</v>
      </c>
      <c r="D13" s="26" t="s">
        <v>55</v>
      </c>
      <c r="E13" s="26" t="s">
        <v>56</v>
      </c>
      <c r="F13" s="26" t="s">
        <v>57</v>
      </c>
    </row>
    <row r="14" spans="1:7" ht="28.8" x14ac:dyDescent="0.3">
      <c r="A14" s="28" t="s">
        <v>58</v>
      </c>
      <c r="B14" s="25" t="s">
        <v>59</v>
      </c>
      <c r="C14" s="25" t="s">
        <v>60</v>
      </c>
      <c r="D14" s="26" t="s">
        <v>61</v>
      </c>
      <c r="E14" s="26" t="s">
        <v>62</v>
      </c>
      <c r="F14" s="26" t="s">
        <v>30</v>
      </c>
    </row>
    <row r="15" spans="1:7" ht="43.2" x14ac:dyDescent="0.3">
      <c r="A15" s="28" t="s">
        <v>63</v>
      </c>
      <c r="B15" s="25" t="s">
        <v>7</v>
      </c>
      <c r="C15" s="25" t="s">
        <v>8</v>
      </c>
      <c r="D15" s="26" t="s">
        <v>64</v>
      </c>
      <c r="E15" s="26" t="s">
        <v>65</v>
      </c>
      <c r="F15" s="26" t="s">
        <v>30</v>
      </c>
    </row>
    <row r="16" spans="1:7" ht="28.8" x14ac:dyDescent="0.3">
      <c r="A16" s="28" t="s">
        <v>66</v>
      </c>
      <c r="B16" s="25" t="s">
        <v>17</v>
      </c>
      <c r="C16" s="25" t="s">
        <v>18</v>
      </c>
      <c r="D16" s="26" t="s">
        <v>67</v>
      </c>
      <c r="E16" s="26" t="s">
        <v>68</v>
      </c>
      <c r="F16" s="26" t="s">
        <v>30</v>
      </c>
    </row>
    <row r="17" spans="1:6" ht="43.2" x14ac:dyDescent="0.3">
      <c r="A17" s="28" t="s">
        <v>69</v>
      </c>
      <c r="B17" s="25" t="s">
        <v>17</v>
      </c>
      <c r="C17" s="25" t="s">
        <v>18</v>
      </c>
      <c r="D17" s="26" t="s">
        <v>70</v>
      </c>
      <c r="E17" s="26" t="s">
        <v>29</v>
      </c>
      <c r="F17" s="26" t="s">
        <v>29</v>
      </c>
    </row>
    <row r="18" spans="1:6" ht="72" x14ac:dyDescent="0.3">
      <c r="A18" s="28" t="s">
        <v>71</v>
      </c>
      <c r="B18" s="25" t="s">
        <v>48</v>
      </c>
      <c r="C18" s="25" t="s">
        <v>49</v>
      </c>
      <c r="D18" s="26" t="s">
        <v>72</v>
      </c>
      <c r="E18" s="26" t="s">
        <v>29</v>
      </c>
      <c r="F18" s="26" t="s">
        <v>29</v>
      </c>
    </row>
    <row r="19" spans="1:6" ht="28.8" x14ac:dyDescent="0.3">
      <c r="A19" s="28" t="s">
        <v>73</v>
      </c>
      <c r="B19" s="25" t="s">
        <v>17</v>
      </c>
      <c r="C19" s="25" t="s">
        <v>18</v>
      </c>
      <c r="D19" s="26" t="s">
        <v>74</v>
      </c>
      <c r="E19" s="26" t="s">
        <v>75</v>
      </c>
      <c r="F19" s="26" t="s">
        <v>30</v>
      </c>
    </row>
    <row r="20" spans="1:6" ht="43.2" x14ac:dyDescent="0.3">
      <c r="A20" s="28" t="s">
        <v>76</v>
      </c>
      <c r="B20" s="25" t="s">
        <v>59</v>
      </c>
      <c r="C20" s="25" t="s">
        <v>49</v>
      </c>
      <c r="D20" s="26" t="s">
        <v>77</v>
      </c>
      <c r="E20" s="26" t="s">
        <v>78</v>
      </c>
      <c r="F20" s="26" t="s">
        <v>79</v>
      </c>
    </row>
    <row r="21" spans="1:6" ht="43.2" x14ac:dyDescent="0.3">
      <c r="A21" s="28" t="s">
        <v>80</v>
      </c>
      <c r="B21" s="25" t="s">
        <v>81</v>
      </c>
      <c r="C21" s="25" t="s">
        <v>82</v>
      </c>
      <c r="D21" s="26" t="s">
        <v>83</v>
      </c>
      <c r="E21" s="26" t="s">
        <v>29</v>
      </c>
      <c r="F21" s="26" t="s">
        <v>43</v>
      </c>
    </row>
    <row r="22" spans="1:6" ht="28.8" x14ac:dyDescent="0.3">
      <c r="A22" s="28" t="s">
        <v>84</v>
      </c>
      <c r="B22" s="25" t="s">
        <v>17</v>
      </c>
      <c r="C22" s="25" t="s">
        <v>18</v>
      </c>
      <c r="D22" s="26" t="s">
        <v>85</v>
      </c>
      <c r="E22" s="26" t="s">
        <v>29</v>
      </c>
      <c r="F22" s="26" t="s">
        <v>29</v>
      </c>
    </row>
    <row r="23" spans="1:6" ht="71.400000000000006" customHeight="1" x14ac:dyDescent="0.3">
      <c r="A23" s="28" t="s">
        <v>86</v>
      </c>
      <c r="B23" s="25" t="s">
        <v>87</v>
      </c>
      <c r="C23" s="25" t="s">
        <v>18</v>
      </c>
      <c r="D23" s="26" t="s">
        <v>88</v>
      </c>
      <c r="E23" s="26" t="s">
        <v>89</v>
      </c>
      <c r="F23" s="26" t="s">
        <v>90</v>
      </c>
    </row>
    <row r="24" spans="1:6" ht="43.2" x14ac:dyDescent="0.3">
      <c r="A24" s="28" t="s">
        <v>91</v>
      </c>
      <c r="B24" s="26" t="s">
        <v>92</v>
      </c>
      <c r="C24" s="26" t="s">
        <v>93</v>
      </c>
      <c r="D24" s="26" t="s">
        <v>94</v>
      </c>
      <c r="E24" s="26" t="s">
        <v>95</v>
      </c>
      <c r="F24" s="26" t="s">
        <v>96</v>
      </c>
    </row>
    <row r="25" spans="1:6" x14ac:dyDescent="0.3">
      <c r="A25" s="28"/>
      <c r="B25" s="26"/>
      <c r="C25" s="26"/>
      <c r="D25" s="26"/>
      <c r="E25" s="26"/>
      <c r="F25" s="26"/>
    </row>
    <row r="26" spans="1:6" x14ac:dyDescent="0.3">
      <c r="A26" s="28"/>
      <c r="B26" s="26"/>
      <c r="C26" s="26"/>
      <c r="D26" s="26"/>
      <c r="E26" s="26"/>
      <c r="F26" s="26"/>
    </row>
    <row r="28" spans="1:6" ht="39" customHeight="1" x14ac:dyDescent="0.3">
      <c r="A28" s="121" t="s">
        <v>97</v>
      </c>
      <c r="B28" s="121"/>
      <c r="C28" s="121"/>
      <c r="D28" s="121"/>
      <c r="E28" s="121"/>
      <c r="F28" s="121"/>
    </row>
    <row r="29" spans="1:6" x14ac:dyDescent="0.3">
      <c r="A29" s="108"/>
    </row>
  </sheetData>
  <mergeCells count="1">
    <mergeCell ref="A28:F28"/>
  </mergeCells>
  <hyperlinks>
    <hyperlink ref="A7" r:id="rId1" display="https://www.nrcs.usda.gov/wps/portal/nrcs/detail/vt/programs/financial/ewp/?cid=nrcs142p2_010535" xr:uid="{635119F3-804A-4305-8B9D-34332248FE94}"/>
    <hyperlink ref="A6" r:id="rId2" display="https://www.nrcs.usda.gov/wps/portal/nrcs/detail/vt/programs/financial/csp/?cid=stelprdb1248984" xr:uid="{07B8EDB5-357B-4C59-9A59-ED611B3088D9}"/>
    <hyperlink ref="A3" r:id="rId3" display="https://www.nrcs.usda.gov/wps/portal/nrcs/detail/vt/programs/financial/?cid=stelprdb1078374" xr:uid="{E9834498-E3D1-4AD6-A43F-3A61C84BD384}"/>
    <hyperlink ref="A9" r:id="rId4" display="https://www.nrcs.usda.gov/wps/portal/nrcs/detail/vt/programs/financial/eqip/?cid=stelprdb1248990" xr:uid="{4D33D313-81EF-4633-B37C-64F5D2955BC5}"/>
    <hyperlink ref="A15" r:id="rId5" display="https://www.nrcs.usda.gov/wps/portal/nrcs/main/vt/programs/EQIP/NWQI_Index.html" xr:uid="{0116A2D9-5DA7-48F9-9F98-CDB01E95E733}"/>
    <hyperlink ref="A10" r:id="rId6" display="http://www.nrcs.usda.gov/wps/portal/nrcs/detailfull/national/programs/?&amp;cid=stelprdb1046252" xr:uid="{E7896613-7E0B-4AA5-A0F5-45FA89038A18}"/>
    <hyperlink ref="A2" r:id="rId7" display="https://www.nrcs.usda.gov/wps/portal/nrcs/detail/vt/programs/easements/acep/?cid=stelprdb1249146" xr:uid="{5CEB6498-010A-4543-9A3B-F02829DEA8D6}"/>
    <hyperlink ref="A8" r:id="rId8" display="https://www.rd.usda.gov/programs-services/all-programs/energy-programs" xr:uid="{647AA0CF-24FF-4979-A374-05FB43B6B9BE}"/>
    <hyperlink ref="A11" r:id="rId9" xr:uid="{7EE39D46-FEB9-4BAA-9B23-09A6CB5CBB80}"/>
    <hyperlink ref="A18" r:id="rId10" xr:uid="{5CFB39C6-1B15-4BCA-B440-6368D833143C}"/>
    <hyperlink ref="A20" r:id="rId11" xr:uid="{86FEF450-B2C7-47A5-B91C-810F102D4B28}"/>
    <hyperlink ref="A21" r:id="rId12" xr:uid="{DB1033EB-B001-4FB9-9DC6-90808D3327C9}"/>
    <hyperlink ref="A14" r:id="rId13" xr:uid="{0E29CC50-455B-4EFB-87A1-5B8FE958B286}"/>
    <hyperlink ref="A4" r:id="rId14" xr:uid="{FC98946A-8AB1-472F-8B90-DFC6947E5EB3}"/>
    <hyperlink ref="A5" r:id="rId15" xr:uid="{69AD679C-71AA-4DA9-A8EE-90591EA8315F}"/>
    <hyperlink ref="A12" r:id="rId16" xr:uid="{6CC6B59F-F3C4-45A0-9282-53B3863EEA61}"/>
    <hyperlink ref="A13" r:id="rId17" xr:uid="{08DFE96A-3282-479D-A65A-B73EE81F6F1C}"/>
    <hyperlink ref="A16" r:id="rId18" xr:uid="{2DB935CD-7CF1-44B5-8978-A0D35EB36E61}"/>
    <hyperlink ref="A22" r:id="rId19" xr:uid="{6E7A7730-7F4A-463F-B3D4-B9C1F060F859}"/>
    <hyperlink ref="A17" r:id="rId20" xr:uid="{E97743DA-841F-4B5D-80AB-5A5292A8AE94}"/>
    <hyperlink ref="A19" r:id="rId21" xr:uid="{2AE75B64-7202-4B4A-AAFA-B89DA9D9E940}"/>
  </hyperlinks>
  <pageMargins left="0.7" right="0.7" top="0.75" bottom="0.75" header="0.3" footer="0.3"/>
  <tableParts count="1">
    <tablePart r:id="rId2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3C89E-99E8-4E74-8EAC-A8185DFB2375}">
  <dimension ref="A2:R74"/>
  <sheetViews>
    <sheetView workbookViewId="0">
      <pane ySplit="4" topLeftCell="A5" activePane="bottomLeft" state="frozen"/>
      <selection pane="bottomLeft" activeCell="C27" sqref="C27"/>
    </sheetView>
  </sheetViews>
  <sheetFormatPr defaultRowHeight="14.4" x14ac:dyDescent="0.3"/>
  <cols>
    <col min="1" max="1" width="12.21875" bestFit="1" customWidth="1"/>
    <col min="2" max="2" width="8.88671875" style="1"/>
    <col min="3" max="3" width="25.109375" customWidth="1"/>
    <col min="4" max="4" width="5.88671875" style="9" customWidth="1"/>
    <col min="5" max="5" width="10.109375" style="9" customWidth="1"/>
    <col min="6" max="6" width="8.44140625" style="9" customWidth="1"/>
    <col min="7" max="7" width="10.109375" customWidth="1"/>
    <col min="8" max="8" width="10.109375" style="6" customWidth="1"/>
    <col min="9" max="9" width="15.88671875" customWidth="1"/>
    <col min="10" max="10" width="15" style="9" customWidth="1"/>
    <col min="11" max="11" width="9.109375" customWidth="1"/>
    <col min="12" max="12" width="19.109375" bestFit="1" customWidth="1"/>
    <col min="13" max="13" width="18.21875" hidden="1" customWidth="1"/>
    <col min="14" max="14" width="16.88671875" style="13" customWidth="1"/>
    <col min="15" max="15" width="12.109375" customWidth="1"/>
  </cols>
  <sheetData>
    <row r="2" spans="1:17" ht="18" x14ac:dyDescent="0.35">
      <c r="A2" s="122" t="s">
        <v>98</v>
      </c>
      <c r="B2" s="122"/>
      <c r="C2" s="122"/>
      <c r="D2" s="122"/>
      <c r="E2" s="122"/>
      <c r="F2" s="122"/>
      <c r="G2" s="122"/>
      <c r="H2" s="122"/>
      <c r="I2" s="122"/>
      <c r="J2" s="122"/>
      <c r="K2" s="122"/>
      <c r="L2" s="122"/>
      <c r="M2" s="122"/>
      <c r="N2" s="122"/>
    </row>
    <row r="4" spans="1:17" s="5" customFormat="1" ht="31.2" x14ac:dyDescent="0.3">
      <c r="A4" s="2" t="s">
        <v>99</v>
      </c>
      <c r="B4" s="2" t="s">
        <v>0</v>
      </c>
      <c r="C4" s="2" t="s">
        <v>100</v>
      </c>
      <c r="D4" s="2" t="s">
        <v>101</v>
      </c>
      <c r="E4" s="2" t="s">
        <v>102</v>
      </c>
      <c r="F4" s="2" t="s">
        <v>103</v>
      </c>
      <c r="G4" s="2" t="s">
        <v>104</v>
      </c>
      <c r="H4" s="10" t="s">
        <v>3</v>
      </c>
      <c r="I4" s="2" t="s">
        <v>105</v>
      </c>
      <c r="J4" s="2" t="s">
        <v>106</v>
      </c>
      <c r="K4" s="2" t="s">
        <v>107</v>
      </c>
      <c r="L4" s="2" t="s">
        <v>108</v>
      </c>
      <c r="M4" s="2" t="s">
        <v>109</v>
      </c>
      <c r="N4" s="29" t="s">
        <v>110</v>
      </c>
      <c r="O4"/>
      <c r="P4" s="3"/>
      <c r="Q4" s="4"/>
    </row>
    <row r="5" spans="1:17" s="5" customFormat="1" ht="16.2" thickBot="1" x14ac:dyDescent="0.35">
      <c r="A5" s="14"/>
      <c r="B5" s="14"/>
      <c r="C5" s="14"/>
      <c r="D5" s="14"/>
      <c r="E5" s="14"/>
      <c r="F5" s="14"/>
      <c r="G5" s="14"/>
      <c r="H5" s="15"/>
      <c r="I5" s="14"/>
      <c r="J5" s="14"/>
      <c r="K5" s="14"/>
      <c r="L5" s="12" t="s">
        <v>111</v>
      </c>
      <c r="M5" s="14"/>
      <c r="N5" s="18"/>
      <c r="O5"/>
      <c r="P5" s="3"/>
      <c r="Q5" s="4"/>
    </row>
    <row r="6" spans="1:17" x14ac:dyDescent="0.3">
      <c r="A6" s="44" t="s">
        <v>17</v>
      </c>
      <c r="B6" s="45" t="s">
        <v>112</v>
      </c>
      <c r="C6" s="46" t="s">
        <v>113</v>
      </c>
      <c r="D6" s="47"/>
      <c r="E6" s="47" t="s">
        <v>114</v>
      </c>
      <c r="F6" s="47"/>
      <c r="G6" s="46"/>
      <c r="H6" s="48"/>
      <c r="I6" s="46"/>
      <c r="J6" s="47"/>
      <c r="K6" s="46"/>
      <c r="L6" s="49">
        <v>11003</v>
      </c>
      <c r="M6" s="46"/>
      <c r="N6" s="50"/>
    </row>
    <row r="7" spans="1:17" x14ac:dyDescent="0.3">
      <c r="A7" s="51"/>
      <c r="B7" s="31"/>
      <c r="C7" s="30" t="s">
        <v>115</v>
      </c>
      <c r="D7" s="32"/>
      <c r="E7" s="32" t="s">
        <v>114</v>
      </c>
      <c r="F7" s="32"/>
      <c r="G7" s="30"/>
      <c r="H7" s="33"/>
      <c r="I7" s="30"/>
      <c r="J7" s="32"/>
      <c r="K7" s="30"/>
      <c r="L7" s="34">
        <v>330</v>
      </c>
      <c r="M7" s="30"/>
      <c r="N7" s="52"/>
      <c r="P7" s="1" t="s">
        <v>116</v>
      </c>
    </row>
    <row r="8" spans="1:17" x14ac:dyDescent="0.3">
      <c r="A8" s="51"/>
      <c r="B8" s="31"/>
      <c r="C8" s="30" t="s">
        <v>117</v>
      </c>
      <c r="D8" s="32"/>
      <c r="E8" s="32" t="s">
        <v>114</v>
      </c>
      <c r="F8" s="32"/>
      <c r="G8" s="30"/>
      <c r="H8" s="33"/>
      <c r="I8" s="30"/>
      <c r="J8" s="32"/>
      <c r="K8" s="30"/>
      <c r="L8" s="34">
        <v>1324</v>
      </c>
      <c r="M8" s="30"/>
      <c r="N8" s="52"/>
      <c r="P8" s="7" t="s">
        <v>118</v>
      </c>
    </row>
    <row r="9" spans="1:17" x14ac:dyDescent="0.3">
      <c r="A9" s="51"/>
      <c r="B9" s="31"/>
      <c r="C9" s="30" t="s">
        <v>119</v>
      </c>
      <c r="D9" s="32"/>
      <c r="E9" s="32"/>
      <c r="F9" s="32"/>
      <c r="G9" s="30"/>
      <c r="H9" s="33"/>
      <c r="I9" s="30"/>
      <c r="J9" s="32"/>
      <c r="K9" s="30"/>
      <c r="L9" s="34">
        <v>2514</v>
      </c>
      <c r="M9" s="30"/>
      <c r="N9" s="52"/>
      <c r="P9" t="s">
        <v>120</v>
      </c>
    </row>
    <row r="10" spans="1:17" x14ac:dyDescent="0.3">
      <c r="A10" s="51"/>
      <c r="B10" s="31"/>
      <c r="C10" s="30" t="s">
        <v>121</v>
      </c>
      <c r="D10" s="35"/>
      <c r="E10" s="32"/>
      <c r="F10" s="32"/>
      <c r="G10" s="30"/>
      <c r="H10" s="33"/>
      <c r="I10" s="30"/>
      <c r="J10" s="32"/>
      <c r="K10" s="30"/>
      <c r="L10" s="34">
        <v>74</v>
      </c>
      <c r="M10" s="30"/>
      <c r="N10" s="52"/>
      <c r="P10" t="s">
        <v>122</v>
      </c>
    </row>
    <row r="11" spans="1:17" x14ac:dyDescent="0.3">
      <c r="A11" s="51"/>
      <c r="B11" s="31"/>
      <c r="C11" s="30" t="s">
        <v>68</v>
      </c>
      <c r="D11" s="32"/>
      <c r="E11" s="32" t="s">
        <v>114</v>
      </c>
      <c r="F11" s="32"/>
      <c r="G11" s="30"/>
      <c r="H11" s="33"/>
      <c r="I11" s="30"/>
      <c r="J11" s="32"/>
      <c r="K11" s="30"/>
      <c r="L11" s="34">
        <v>2563</v>
      </c>
      <c r="M11" s="30"/>
      <c r="N11" s="52"/>
    </row>
    <row r="12" spans="1:17" x14ac:dyDescent="0.3">
      <c r="A12" s="51"/>
      <c r="B12" s="31"/>
      <c r="C12" s="30"/>
      <c r="D12" s="32"/>
      <c r="E12" s="32"/>
      <c r="F12" s="32"/>
      <c r="G12" s="30"/>
      <c r="H12" s="33"/>
      <c r="I12" s="30"/>
      <c r="J12" s="32"/>
      <c r="K12" s="30"/>
      <c r="L12" s="36">
        <f>SUM(L6:L11)</f>
        <v>17808</v>
      </c>
      <c r="M12" s="31"/>
      <c r="N12" s="53">
        <v>490032</v>
      </c>
      <c r="P12" s="1" t="s">
        <v>123</v>
      </c>
    </row>
    <row r="13" spans="1:17" x14ac:dyDescent="0.3">
      <c r="A13" s="54" t="s">
        <v>17</v>
      </c>
      <c r="B13" s="38" t="s">
        <v>124</v>
      </c>
      <c r="C13" s="37" t="s">
        <v>113</v>
      </c>
      <c r="D13" s="39"/>
      <c r="E13" s="39" t="s">
        <v>114</v>
      </c>
      <c r="F13" s="39"/>
      <c r="G13" s="37"/>
      <c r="H13" s="40"/>
      <c r="I13" s="37"/>
      <c r="J13" s="39"/>
      <c r="K13" s="37"/>
      <c r="L13" s="41">
        <v>7387</v>
      </c>
      <c r="M13" s="37"/>
      <c r="N13" s="55"/>
      <c r="P13" t="s">
        <v>125</v>
      </c>
    </row>
    <row r="14" spans="1:17" x14ac:dyDescent="0.3">
      <c r="A14" s="54"/>
      <c r="B14" s="38"/>
      <c r="C14" s="37" t="s">
        <v>117</v>
      </c>
      <c r="D14" s="39"/>
      <c r="E14" s="39" t="s">
        <v>114</v>
      </c>
      <c r="F14" s="39"/>
      <c r="G14" s="37"/>
      <c r="H14" s="40"/>
      <c r="I14" s="37"/>
      <c r="J14" s="39"/>
      <c r="K14" s="37"/>
      <c r="L14" s="41">
        <v>770</v>
      </c>
      <c r="M14" s="37"/>
      <c r="N14" s="55"/>
      <c r="P14" s="8" t="s">
        <v>126</v>
      </c>
    </row>
    <row r="15" spans="1:17" x14ac:dyDescent="0.3">
      <c r="A15" s="54"/>
      <c r="B15" s="38"/>
      <c r="C15" s="37" t="s">
        <v>119</v>
      </c>
      <c r="D15" s="39"/>
      <c r="E15" s="39"/>
      <c r="F15" s="39"/>
      <c r="G15" s="37"/>
      <c r="H15" s="40"/>
      <c r="I15" s="37"/>
      <c r="J15" s="39"/>
      <c r="K15" s="37"/>
      <c r="L15" s="41">
        <v>1273</v>
      </c>
      <c r="M15" s="37"/>
      <c r="N15" s="55"/>
    </row>
    <row r="16" spans="1:17" x14ac:dyDescent="0.3">
      <c r="A16" s="54"/>
      <c r="B16" s="38"/>
      <c r="C16" s="37" t="s">
        <v>127</v>
      </c>
      <c r="D16" s="39"/>
      <c r="E16" s="39"/>
      <c r="F16" s="39"/>
      <c r="G16" s="37"/>
      <c r="H16" s="40"/>
      <c r="I16" s="37"/>
      <c r="J16" s="39"/>
      <c r="K16" s="37"/>
      <c r="L16" s="41">
        <v>4297</v>
      </c>
      <c r="M16" s="37"/>
      <c r="N16" s="55"/>
      <c r="P16" s="1" t="s">
        <v>128</v>
      </c>
    </row>
    <row r="17" spans="1:16" x14ac:dyDescent="0.3">
      <c r="A17" s="54"/>
      <c r="B17" s="38"/>
      <c r="C17" s="37" t="s">
        <v>121</v>
      </c>
      <c r="D17" s="39"/>
      <c r="E17" s="39"/>
      <c r="F17" s="39"/>
      <c r="G17" s="37"/>
      <c r="H17" s="40"/>
      <c r="I17" s="37"/>
      <c r="J17" s="39"/>
      <c r="K17" s="37"/>
      <c r="L17" s="41">
        <v>154</v>
      </c>
      <c r="M17" s="37"/>
      <c r="N17" s="55"/>
      <c r="P17" t="s">
        <v>129</v>
      </c>
    </row>
    <row r="18" spans="1:16" x14ac:dyDescent="0.3">
      <c r="A18" s="54"/>
      <c r="B18" s="38"/>
      <c r="C18" s="37"/>
      <c r="D18" s="39"/>
      <c r="E18" s="39"/>
      <c r="F18" s="39"/>
      <c r="G18" s="37"/>
      <c r="H18" s="40"/>
      <c r="I18" s="37"/>
      <c r="J18" s="39"/>
      <c r="K18" s="37"/>
      <c r="L18" s="42">
        <f>SUM(L13:L17)</f>
        <v>13881</v>
      </c>
      <c r="M18" s="38"/>
      <c r="N18" s="95">
        <v>938564</v>
      </c>
      <c r="P18" t="s">
        <v>130</v>
      </c>
    </row>
    <row r="19" spans="1:16" x14ac:dyDescent="0.3">
      <c r="A19" s="51" t="s">
        <v>131</v>
      </c>
      <c r="B19" s="31" t="s">
        <v>132</v>
      </c>
      <c r="C19" s="30" t="s">
        <v>133</v>
      </c>
      <c r="D19" s="32"/>
      <c r="E19" s="32" t="s">
        <v>114</v>
      </c>
      <c r="F19" s="32"/>
      <c r="G19" s="30"/>
      <c r="H19" s="33"/>
      <c r="I19" s="30"/>
      <c r="J19" s="32"/>
      <c r="K19" s="30"/>
      <c r="L19" s="34">
        <v>0</v>
      </c>
      <c r="M19" s="30"/>
      <c r="N19" s="52">
        <v>0</v>
      </c>
    </row>
    <row r="20" spans="1:16" x14ac:dyDescent="0.3">
      <c r="A20" s="51"/>
      <c r="B20" s="31"/>
      <c r="C20" s="30"/>
      <c r="D20" s="32"/>
      <c r="E20" s="32"/>
      <c r="F20" s="32"/>
      <c r="G20" s="30"/>
      <c r="H20" s="33"/>
      <c r="I20" s="30"/>
      <c r="J20" s="32"/>
      <c r="K20" s="30"/>
      <c r="L20" s="30"/>
      <c r="M20" s="30"/>
      <c r="N20" s="52"/>
      <c r="P20" s="1" t="s">
        <v>134</v>
      </c>
    </row>
    <row r="21" spans="1:16" x14ac:dyDescent="0.3">
      <c r="A21" s="54" t="s">
        <v>17</v>
      </c>
      <c r="B21" s="38" t="s">
        <v>135</v>
      </c>
      <c r="C21" s="37" t="s">
        <v>136</v>
      </c>
      <c r="D21" s="43"/>
      <c r="E21" s="39"/>
      <c r="F21" s="39"/>
      <c r="G21" s="37"/>
      <c r="H21" s="40"/>
      <c r="I21" s="37"/>
      <c r="J21" s="39"/>
      <c r="K21" s="37"/>
      <c r="L21" s="41">
        <v>15</v>
      </c>
      <c r="M21" s="37"/>
      <c r="N21" s="55"/>
      <c r="P21" t="s">
        <v>137</v>
      </c>
    </row>
    <row r="22" spans="1:16" x14ac:dyDescent="0.3">
      <c r="A22" s="54"/>
      <c r="B22" s="38"/>
      <c r="C22" s="37" t="s">
        <v>138</v>
      </c>
      <c r="D22" s="39"/>
      <c r="E22" s="39" t="s">
        <v>114</v>
      </c>
      <c r="F22" s="39"/>
      <c r="G22" s="37"/>
      <c r="H22" s="40"/>
      <c r="I22" s="37"/>
      <c r="J22" s="39"/>
      <c r="K22" s="37"/>
      <c r="L22" s="37">
        <v>0</v>
      </c>
      <c r="M22" s="37"/>
      <c r="N22" s="55"/>
      <c r="P22" t="s">
        <v>139</v>
      </c>
    </row>
    <row r="23" spans="1:16" x14ac:dyDescent="0.3">
      <c r="A23" s="54"/>
      <c r="B23" s="38"/>
      <c r="C23" s="37" t="s">
        <v>140</v>
      </c>
      <c r="D23" s="39"/>
      <c r="E23" s="39" t="s">
        <v>114</v>
      </c>
      <c r="F23" s="39"/>
      <c r="G23" s="37"/>
      <c r="H23" s="40"/>
      <c r="I23" s="37"/>
      <c r="J23" s="39"/>
      <c r="K23" s="37"/>
      <c r="L23" s="41">
        <v>0</v>
      </c>
      <c r="M23" s="37"/>
      <c r="N23" s="55"/>
    </row>
    <row r="24" spans="1:16" x14ac:dyDescent="0.3">
      <c r="A24" s="54"/>
      <c r="B24" s="38"/>
      <c r="C24" s="37"/>
      <c r="D24" s="39"/>
      <c r="E24" s="39"/>
      <c r="F24" s="39"/>
      <c r="G24" s="37"/>
      <c r="H24" s="40"/>
      <c r="I24" s="37"/>
      <c r="J24" s="39"/>
      <c r="K24" s="37"/>
      <c r="L24" s="42">
        <f>SUM(L21:L23)</f>
        <v>15</v>
      </c>
      <c r="M24" s="38"/>
      <c r="N24" s="95">
        <v>183040</v>
      </c>
    </row>
    <row r="25" spans="1:16" x14ac:dyDescent="0.3">
      <c r="A25" s="51" t="s">
        <v>17</v>
      </c>
      <c r="B25" s="31" t="s">
        <v>141</v>
      </c>
      <c r="C25" s="30" t="s">
        <v>142</v>
      </c>
      <c r="D25" s="32"/>
      <c r="E25" s="32" t="s">
        <v>114</v>
      </c>
      <c r="F25" s="32"/>
      <c r="G25" s="30"/>
      <c r="H25" s="33"/>
      <c r="I25" s="30"/>
      <c r="J25" s="32"/>
      <c r="K25" s="30"/>
      <c r="L25" s="30">
        <v>0</v>
      </c>
      <c r="M25" s="30"/>
      <c r="N25" s="52"/>
    </row>
    <row r="26" spans="1:16" x14ac:dyDescent="0.3">
      <c r="A26" s="51"/>
      <c r="B26" s="31"/>
      <c r="C26" s="30" t="s">
        <v>138</v>
      </c>
      <c r="D26" s="32"/>
      <c r="E26" s="32" t="s">
        <v>114</v>
      </c>
      <c r="F26" s="32"/>
      <c r="G26" s="30"/>
      <c r="H26" s="33"/>
      <c r="I26" s="30"/>
      <c r="J26" s="32"/>
      <c r="K26" s="30"/>
      <c r="L26" s="30">
        <v>0</v>
      </c>
      <c r="M26" s="30"/>
      <c r="N26" s="52"/>
    </row>
    <row r="27" spans="1:16" x14ac:dyDescent="0.3">
      <c r="A27" s="51"/>
      <c r="B27" s="31"/>
      <c r="C27" s="30" t="s">
        <v>140</v>
      </c>
      <c r="D27" s="32"/>
      <c r="E27" s="32" t="s">
        <v>114</v>
      </c>
      <c r="F27" s="32"/>
      <c r="G27" s="30"/>
      <c r="H27" s="33"/>
      <c r="I27" s="30"/>
      <c r="J27" s="32"/>
      <c r="K27" s="30"/>
      <c r="L27" s="30">
        <v>14</v>
      </c>
      <c r="M27" s="30"/>
      <c r="N27" s="96"/>
    </row>
    <row r="28" spans="1:16" x14ac:dyDescent="0.3">
      <c r="A28" s="51"/>
      <c r="B28" s="31"/>
      <c r="C28" s="30"/>
      <c r="D28" s="32"/>
      <c r="E28" s="32"/>
      <c r="F28" s="32"/>
      <c r="G28" s="30"/>
      <c r="H28" s="33"/>
      <c r="I28" s="30"/>
      <c r="J28" s="32"/>
      <c r="K28" s="30"/>
      <c r="L28" s="31">
        <f>SUM(L25:L27)</f>
        <v>14</v>
      </c>
      <c r="M28" s="31"/>
      <c r="N28" s="53">
        <v>15495</v>
      </c>
    </row>
    <row r="29" spans="1:16" x14ac:dyDescent="0.3">
      <c r="A29" s="54"/>
      <c r="B29" s="38"/>
      <c r="C29" s="37"/>
      <c r="D29" s="39"/>
      <c r="E29" s="39"/>
      <c r="F29" s="39"/>
      <c r="G29" s="37"/>
      <c r="H29" s="40"/>
      <c r="I29" s="37"/>
      <c r="J29" s="39"/>
      <c r="K29" s="37"/>
      <c r="L29" s="37"/>
      <c r="M29" s="37"/>
      <c r="N29" s="55"/>
    </row>
    <row r="30" spans="1:16" ht="15" thickBot="1" x14ac:dyDescent="0.35">
      <c r="A30" s="56"/>
      <c r="B30" s="57"/>
      <c r="C30" s="58" t="s">
        <v>143</v>
      </c>
      <c r="D30" s="59"/>
      <c r="E30" s="59"/>
      <c r="F30" s="59"/>
      <c r="G30" s="57"/>
      <c r="H30" s="60"/>
      <c r="I30" s="57"/>
      <c r="J30" s="59"/>
      <c r="K30" s="57"/>
      <c r="L30" s="61">
        <f>SUM(L6:M29)/2</f>
        <v>31718</v>
      </c>
      <c r="M30" s="62"/>
      <c r="N30" s="97">
        <f>SUM(N6:N29)</f>
        <v>1627131</v>
      </c>
    </row>
    <row r="31" spans="1:16" ht="15" thickBot="1" x14ac:dyDescent="0.35">
      <c r="N31" s="19"/>
    </row>
    <row r="32" spans="1:16" x14ac:dyDescent="0.3">
      <c r="A32" s="71"/>
      <c r="B32" s="72"/>
      <c r="C32" s="73" t="s">
        <v>144</v>
      </c>
      <c r="D32" s="74"/>
      <c r="E32" s="74"/>
      <c r="F32" s="74"/>
      <c r="G32" s="75"/>
      <c r="H32" s="76"/>
      <c r="I32" s="75"/>
      <c r="J32" s="74"/>
      <c r="K32" s="75"/>
      <c r="L32" s="77" t="s">
        <v>145</v>
      </c>
      <c r="M32" s="75"/>
      <c r="N32" s="78"/>
    </row>
    <row r="33" spans="1:18" x14ac:dyDescent="0.3">
      <c r="A33" s="79" t="s">
        <v>7</v>
      </c>
      <c r="B33" s="64" t="s">
        <v>146</v>
      </c>
      <c r="C33" s="63" t="s">
        <v>113</v>
      </c>
      <c r="D33" s="65">
        <v>340</v>
      </c>
      <c r="E33" s="65" t="s">
        <v>114</v>
      </c>
      <c r="F33" s="65"/>
      <c r="G33" s="64" t="s">
        <v>147</v>
      </c>
      <c r="H33" s="67"/>
      <c r="I33" s="63"/>
      <c r="J33" s="65"/>
      <c r="K33" s="63" t="s">
        <v>148</v>
      </c>
      <c r="L33" s="68">
        <v>20044</v>
      </c>
      <c r="M33" s="63"/>
      <c r="N33" s="80"/>
      <c r="P33" s="1"/>
    </row>
    <row r="34" spans="1:18" x14ac:dyDescent="0.3">
      <c r="A34" s="79"/>
      <c r="B34" s="64"/>
      <c r="C34" s="63" t="s">
        <v>115</v>
      </c>
      <c r="D34" s="65">
        <v>328</v>
      </c>
      <c r="E34" s="65" t="s">
        <v>114</v>
      </c>
      <c r="F34" s="65"/>
      <c r="G34" s="63"/>
      <c r="H34" s="66"/>
      <c r="I34" s="63"/>
      <c r="J34" s="65"/>
      <c r="K34" s="63"/>
      <c r="L34" s="68">
        <v>6996</v>
      </c>
      <c r="M34" s="63"/>
      <c r="N34" s="80"/>
      <c r="P34" s="16" t="s">
        <v>149</v>
      </c>
      <c r="Q34" s="17"/>
      <c r="R34" s="17"/>
    </row>
    <row r="35" spans="1:18" x14ac:dyDescent="0.3">
      <c r="A35" s="79"/>
      <c r="B35" s="64"/>
      <c r="C35" s="63" t="s">
        <v>150</v>
      </c>
      <c r="D35" s="65">
        <v>345</v>
      </c>
      <c r="E35" s="65" t="s">
        <v>114</v>
      </c>
      <c r="F35" s="65">
        <v>1</v>
      </c>
      <c r="G35" s="63"/>
      <c r="H35" s="66" t="s">
        <v>151</v>
      </c>
      <c r="I35" s="63"/>
      <c r="J35" s="65"/>
      <c r="K35" s="63"/>
      <c r="L35" s="68">
        <v>8027</v>
      </c>
      <c r="M35" s="63"/>
      <c r="N35" s="80"/>
      <c r="P35" s="17" t="s">
        <v>152</v>
      </c>
      <c r="Q35" s="17"/>
      <c r="R35" s="17"/>
    </row>
    <row r="36" spans="1:18" x14ac:dyDescent="0.3">
      <c r="A36" s="79"/>
      <c r="B36" s="64"/>
      <c r="C36" s="63" t="s">
        <v>153</v>
      </c>
      <c r="D36" s="65">
        <v>329</v>
      </c>
      <c r="E36" s="65" t="s">
        <v>114</v>
      </c>
      <c r="F36" s="65">
        <v>5</v>
      </c>
      <c r="G36" s="63"/>
      <c r="H36" s="66" t="s">
        <v>154</v>
      </c>
      <c r="I36" s="63"/>
      <c r="J36" s="65"/>
      <c r="K36" s="63"/>
      <c r="L36" s="68">
        <v>5856</v>
      </c>
      <c r="M36" s="63"/>
      <c r="N36" s="80"/>
      <c r="P36" s="17" t="s">
        <v>155</v>
      </c>
      <c r="Q36" s="17"/>
      <c r="R36" s="17"/>
    </row>
    <row r="37" spans="1:18" x14ac:dyDescent="0.3">
      <c r="A37" s="79"/>
      <c r="B37" s="64"/>
      <c r="C37" s="63" t="s">
        <v>156</v>
      </c>
      <c r="D37" s="65">
        <v>585</v>
      </c>
      <c r="E37" s="65" t="s">
        <v>114</v>
      </c>
      <c r="F37" s="65"/>
      <c r="G37" s="63"/>
      <c r="H37" s="66"/>
      <c r="I37" s="63"/>
      <c r="J37" s="65"/>
      <c r="K37" s="63"/>
      <c r="L37" s="63"/>
      <c r="M37" s="63"/>
      <c r="N37" s="80"/>
    </row>
    <row r="38" spans="1:18" x14ac:dyDescent="0.3">
      <c r="A38" s="79"/>
      <c r="B38" s="64"/>
      <c r="C38" s="63" t="s">
        <v>157</v>
      </c>
      <c r="D38" s="65">
        <v>484</v>
      </c>
      <c r="E38" s="65" t="s">
        <v>114</v>
      </c>
      <c r="F38" s="65"/>
      <c r="G38" s="63"/>
      <c r="H38" s="66"/>
      <c r="I38" s="63"/>
      <c r="J38" s="65"/>
      <c r="K38" s="63"/>
      <c r="L38" s="63"/>
      <c r="M38" s="63"/>
      <c r="N38" s="80"/>
    </row>
    <row r="39" spans="1:18" x14ac:dyDescent="0.3">
      <c r="A39" s="79"/>
      <c r="B39" s="64"/>
      <c r="C39" s="63" t="s">
        <v>158</v>
      </c>
      <c r="D39" s="65">
        <v>590</v>
      </c>
      <c r="E39" s="65" t="s">
        <v>114</v>
      </c>
      <c r="F39" s="65">
        <v>5</v>
      </c>
      <c r="G39" s="63"/>
      <c r="H39" s="66" t="s">
        <v>159</v>
      </c>
      <c r="I39" s="63"/>
      <c r="J39" s="65"/>
      <c r="K39" s="63"/>
      <c r="L39" s="68">
        <v>8456</v>
      </c>
      <c r="M39" s="63"/>
      <c r="N39" s="80"/>
    </row>
    <row r="40" spans="1:18" x14ac:dyDescent="0.3">
      <c r="A40" s="79"/>
      <c r="B40" s="64"/>
      <c r="C40" s="63" t="s">
        <v>160</v>
      </c>
      <c r="D40" s="65">
        <v>372</v>
      </c>
      <c r="E40" s="65" t="s">
        <v>114</v>
      </c>
      <c r="F40" s="65">
        <v>5</v>
      </c>
      <c r="G40" s="63"/>
      <c r="H40" s="66" t="s">
        <v>161</v>
      </c>
      <c r="I40" s="63"/>
      <c r="J40" s="65" t="s">
        <v>162</v>
      </c>
      <c r="K40" s="63"/>
      <c r="L40" s="63"/>
      <c r="M40" s="63"/>
      <c r="N40" s="80"/>
    </row>
    <row r="41" spans="1:18" x14ac:dyDescent="0.3">
      <c r="A41" s="79"/>
      <c r="B41" s="64"/>
      <c r="C41" s="63" t="s">
        <v>163</v>
      </c>
      <c r="D41" s="65">
        <v>528</v>
      </c>
      <c r="E41" s="65" t="s">
        <v>114</v>
      </c>
      <c r="F41" s="65"/>
      <c r="G41" s="64" t="s">
        <v>164</v>
      </c>
      <c r="H41" s="67"/>
      <c r="I41" s="63"/>
      <c r="J41" s="65"/>
      <c r="K41" s="63"/>
      <c r="L41" s="68">
        <v>1396</v>
      </c>
      <c r="M41" s="63"/>
      <c r="N41" s="80"/>
    </row>
    <row r="42" spans="1:18" x14ac:dyDescent="0.3">
      <c r="A42" s="79"/>
      <c r="B42" s="64"/>
      <c r="C42" s="63" t="s">
        <v>165</v>
      </c>
      <c r="D42" s="65">
        <v>381</v>
      </c>
      <c r="E42" s="65" t="s">
        <v>114</v>
      </c>
      <c r="F42" s="65">
        <v>5</v>
      </c>
      <c r="G42" s="63"/>
      <c r="H42" s="66" t="s">
        <v>166</v>
      </c>
      <c r="I42" s="63"/>
      <c r="J42" s="65"/>
      <c r="K42" s="63"/>
      <c r="L42" s="63"/>
      <c r="M42" s="63"/>
      <c r="N42" s="80"/>
    </row>
    <row r="43" spans="1:18" x14ac:dyDescent="0.3">
      <c r="A43" s="79"/>
      <c r="B43" s="64"/>
      <c r="C43" s="63" t="s">
        <v>167</v>
      </c>
      <c r="D43" s="65">
        <v>550</v>
      </c>
      <c r="E43" s="65" t="s">
        <v>114</v>
      </c>
      <c r="F43" s="65">
        <v>3</v>
      </c>
      <c r="G43" s="63"/>
      <c r="H43" s="66" t="s">
        <v>168</v>
      </c>
      <c r="I43" s="63"/>
      <c r="J43" s="65"/>
      <c r="K43" s="63"/>
      <c r="L43" s="63"/>
      <c r="M43" s="63"/>
      <c r="N43" s="80"/>
    </row>
    <row r="44" spans="1:18" x14ac:dyDescent="0.3">
      <c r="A44" s="79"/>
      <c r="B44" s="64"/>
      <c r="C44" s="63" t="s">
        <v>133</v>
      </c>
      <c r="D44" s="65">
        <v>391</v>
      </c>
      <c r="E44" s="65" t="s">
        <v>114</v>
      </c>
      <c r="F44" s="65">
        <v>4</v>
      </c>
      <c r="G44" s="64" t="s">
        <v>169</v>
      </c>
      <c r="H44" s="66" t="s">
        <v>170</v>
      </c>
      <c r="I44" s="63"/>
      <c r="J44" s="65"/>
      <c r="K44" s="63"/>
      <c r="L44" s="63"/>
      <c r="M44" s="63"/>
      <c r="N44" s="80"/>
    </row>
    <row r="45" spans="1:18" x14ac:dyDescent="0.3">
      <c r="A45" s="79"/>
      <c r="B45" s="64"/>
      <c r="C45" s="63" t="s">
        <v>171</v>
      </c>
      <c r="D45" s="65">
        <v>612</v>
      </c>
      <c r="E45" s="65" t="s">
        <v>114</v>
      </c>
      <c r="F45" s="65">
        <v>5</v>
      </c>
      <c r="G45" s="63"/>
      <c r="H45" s="66" t="s">
        <v>172</v>
      </c>
      <c r="I45" s="63"/>
      <c r="J45" s="65"/>
      <c r="K45" s="63"/>
      <c r="L45" s="63"/>
      <c r="M45" s="63"/>
      <c r="N45" s="80"/>
    </row>
    <row r="46" spans="1:18" x14ac:dyDescent="0.3">
      <c r="A46" s="79"/>
      <c r="B46" s="64"/>
      <c r="C46" s="63" t="s">
        <v>173</v>
      </c>
      <c r="D46" s="65">
        <v>422</v>
      </c>
      <c r="E46" s="65" t="s">
        <v>114</v>
      </c>
      <c r="F46" s="65">
        <v>1</v>
      </c>
      <c r="G46" s="63"/>
      <c r="H46" s="66" t="s">
        <v>174</v>
      </c>
      <c r="I46" s="63"/>
      <c r="J46" s="65"/>
      <c r="K46" s="63"/>
      <c r="L46" s="63"/>
      <c r="M46" s="63"/>
      <c r="N46" s="80"/>
    </row>
    <row r="47" spans="1:18" x14ac:dyDescent="0.3">
      <c r="A47" s="79"/>
      <c r="B47" s="64"/>
      <c r="C47" s="63" t="s">
        <v>175</v>
      </c>
      <c r="D47" s="65">
        <v>311</v>
      </c>
      <c r="E47" s="65" t="s">
        <v>114</v>
      </c>
      <c r="F47" s="65">
        <v>3</v>
      </c>
      <c r="G47" s="63"/>
      <c r="H47" s="66" t="s">
        <v>176</v>
      </c>
      <c r="I47" s="63"/>
      <c r="J47" s="65"/>
      <c r="K47" s="63"/>
      <c r="L47" s="63"/>
      <c r="M47" s="63"/>
      <c r="N47" s="80"/>
    </row>
    <row r="48" spans="1:18" x14ac:dyDescent="0.3">
      <c r="A48" s="79"/>
      <c r="B48" s="64"/>
      <c r="C48" s="63" t="s">
        <v>177</v>
      </c>
      <c r="D48" s="65">
        <v>379</v>
      </c>
      <c r="E48" s="65" t="s">
        <v>114</v>
      </c>
      <c r="F48" s="65">
        <v>5</v>
      </c>
      <c r="G48" s="63"/>
      <c r="H48" s="66" t="s">
        <v>178</v>
      </c>
      <c r="I48" s="63"/>
      <c r="J48" s="65"/>
      <c r="K48" s="63"/>
      <c r="L48" s="63"/>
      <c r="M48" s="63"/>
      <c r="N48" s="80"/>
    </row>
    <row r="49" spans="1:14" x14ac:dyDescent="0.3">
      <c r="A49" s="79"/>
      <c r="B49" s="64"/>
      <c r="C49" s="63" t="s">
        <v>179</v>
      </c>
      <c r="D49" s="65">
        <v>380</v>
      </c>
      <c r="E49" s="65" t="s">
        <v>114</v>
      </c>
      <c r="F49" s="65">
        <v>5</v>
      </c>
      <c r="G49" s="63"/>
      <c r="H49" s="66" t="s">
        <v>180</v>
      </c>
      <c r="I49" s="63"/>
      <c r="J49" s="65"/>
      <c r="K49" s="63"/>
      <c r="L49" s="63"/>
      <c r="M49" s="63"/>
      <c r="N49" s="80"/>
    </row>
    <row r="50" spans="1:14" x14ac:dyDescent="0.3">
      <c r="A50" s="79"/>
      <c r="B50" s="64"/>
      <c r="C50" s="63" t="s">
        <v>181</v>
      </c>
      <c r="D50" s="65">
        <v>650</v>
      </c>
      <c r="E50" s="65" t="s">
        <v>114</v>
      </c>
      <c r="F50" s="65">
        <v>4</v>
      </c>
      <c r="G50" s="63"/>
      <c r="H50" s="66" t="s">
        <v>182</v>
      </c>
      <c r="I50" s="63"/>
      <c r="J50" s="65"/>
      <c r="K50" s="63"/>
      <c r="L50" s="63"/>
      <c r="M50" s="63"/>
      <c r="N50" s="80"/>
    </row>
    <row r="51" spans="1:14" x14ac:dyDescent="0.3">
      <c r="A51" s="79"/>
      <c r="B51" s="64"/>
      <c r="C51" s="63" t="s">
        <v>183</v>
      </c>
      <c r="D51" s="65">
        <v>327</v>
      </c>
      <c r="E51" s="65" t="s">
        <v>114</v>
      </c>
      <c r="F51" s="65">
        <v>5</v>
      </c>
      <c r="G51" s="64" t="s">
        <v>184</v>
      </c>
      <c r="H51" s="66" t="s">
        <v>185</v>
      </c>
      <c r="I51" s="63"/>
      <c r="J51" s="65"/>
      <c r="K51" s="63"/>
      <c r="L51" s="63"/>
      <c r="M51" s="63"/>
      <c r="N51" s="80"/>
    </row>
    <row r="52" spans="1:14" x14ac:dyDescent="0.3">
      <c r="A52" s="79"/>
      <c r="B52" s="64"/>
      <c r="C52" s="63" t="s">
        <v>186</v>
      </c>
      <c r="D52" s="65">
        <v>332</v>
      </c>
      <c r="E52" s="65" t="s">
        <v>114</v>
      </c>
      <c r="F52" s="65">
        <v>4</v>
      </c>
      <c r="G52" s="63"/>
      <c r="H52" s="66" t="s">
        <v>187</v>
      </c>
      <c r="I52" s="63"/>
      <c r="J52" s="65"/>
      <c r="K52" s="63"/>
      <c r="L52" s="63"/>
      <c r="M52" s="63"/>
      <c r="N52" s="80"/>
    </row>
    <row r="53" spans="1:14" x14ac:dyDescent="0.3">
      <c r="A53" s="79"/>
      <c r="B53" s="64"/>
      <c r="C53" s="63" t="s">
        <v>188</v>
      </c>
      <c r="D53" s="65">
        <v>386</v>
      </c>
      <c r="E53" s="65" t="s">
        <v>114</v>
      </c>
      <c r="F53" s="65">
        <v>1</v>
      </c>
      <c r="G53" s="63"/>
      <c r="H53" s="66" t="s">
        <v>189</v>
      </c>
      <c r="I53" s="63"/>
      <c r="J53" s="65"/>
      <c r="K53" s="63"/>
      <c r="L53" s="63"/>
      <c r="M53" s="63"/>
      <c r="N53" s="80"/>
    </row>
    <row r="54" spans="1:14" x14ac:dyDescent="0.3">
      <c r="A54" s="79"/>
      <c r="B54" s="64"/>
      <c r="C54" s="63" t="s">
        <v>190</v>
      </c>
      <c r="D54" s="65">
        <v>390</v>
      </c>
      <c r="E54" s="65" t="s">
        <v>114</v>
      </c>
      <c r="F54" s="65">
        <v>3</v>
      </c>
      <c r="G54" s="63"/>
      <c r="H54" s="66" t="s">
        <v>191</v>
      </c>
      <c r="I54" s="63"/>
      <c r="J54" s="65"/>
      <c r="K54" s="63"/>
      <c r="L54" s="63"/>
      <c r="M54" s="63"/>
      <c r="N54" s="80"/>
    </row>
    <row r="55" spans="1:14" x14ac:dyDescent="0.3">
      <c r="A55" s="79"/>
      <c r="B55" s="64"/>
      <c r="C55" s="63" t="s">
        <v>138</v>
      </c>
      <c r="D55" s="65">
        <v>393</v>
      </c>
      <c r="E55" s="65" t="s">
        <v>114</v>
      </c>
      <c r="F55" s="65">
        <v>1</v>
      </c>
      <c r="G55" s="63"/>
      <c r="H55" s="66" t="s">
        <v>192</v>
      </c>
      <c r="I55" s="63"/>
      <c r="J55" s="65"/>
      <c r="K55" s="63"/>
      <c r="L55" s="63"/>
      <c r="M55" s="63"/>
      <c r="N55" s="80"/>
    </row>
    <row r="56" spans="1:14" x14ac:dyDescent="0.3">
      <c r="A56" s="79"/>
      <c r="B56" s="64"/>
      <c r="C56" s="63" t="s">
        <v>193</v>
      </c>
      <c r="D56" s="65">
        <v>412</v>
      </c>
      <c r="E56" s="65" t="s">
        <v>114</v>
      </c>
      <c r="F56" s="65">
        <v>1</v>
      </c>
      <c r="G56" s="63"/>
      <c r="H56" s="66" t="s">
        <v>194</v>
      </c>
      <c r="I56" s="63"/>
      <c r="J56" s="65"/>
      <c r="K56" s="63"/>
      <c r="L56" s="63"/>
      <c r="M56" s="63"/>
      <c r="N56" s="80"/>
    </row>
    <row r="57" spans="1:14" x14ac:dyDescent="0.3">
      <c r="A57" s="79"/>
      <c r="B57" s="64"/>
      <c r="C57" s="63" t="s">
        <v>195</v>
      </c>
      <c r="D57" s="65">
        <v>512</v>
      </c>
      <c r="E57" s="65" t="s">
        <v>114</v>
      </c>
      <c r="F57" s="65">
        <v>5</v>
      </c>
      <c r="G57" s="63"/>
      <c r="H57" s="66" t="s">
        <v>196</v>
      </c>
      <c r="I57" s="63"/>
      <c r="J57" s="65"/>
      <c r="K57" s="63"/>
      <c r="L57" s="68">
        <v>1359</v>
      </c>
      <c r="M57" s="63"/>
      <c r="N57" s="80"/>
    </row>
    <row r="58" spans="1:14" x14ac:dyDescent="0.3">
      <c r="A58" s="79"/>
      <c r="B58" s="64"/>
      <c r="C58" s="63" t="s">
        <v>197</v>
      </c>
      <c r="D58" s="65">
        <v>601</v>
      </c>
      <c r="E58" s="65" t="s">
        <v>114</v>
      </c>
      <c r="F58" s="65">
        <v>4</v>
      </c>
      <c r="G58" s="63"/>
      <c r="H58" s="66" t="s">
        <v>198</v>
      </c>
      <c r="I58" s="63"/>
      <c r="J58" s="65"/>
      <c r="K58" s="63"/>
      <c r="L58" s="63"/>
      <c r="M58" s="63"/>
      <c r="N58" s="80"/>
    </row>
    <row r="59" spans="1:14" x14ac:dyDescent="0.3">
      <c r="A59" s="79"/>
      <c r="B59" s="64"/>
      <c r="C59" s="63" t="s">
        <v>199</v>
      </c>
      <c r="D59" s="65">
        <v>603</v>
      </c>
      <c r="E59" s="65" t="s">
        <v>114</v>
      </c>
      <c r="F59" s="65"/>
      <c r="G59" s="63"/>
      <c r="H59" s="66"/>
      <c r="I59" s="63"/>
      <c r="J59" s="65"/>
      <c r="K59" s="63"/>
      <c r="L59" s="63"/>
      <c r="M59" s="63"/>
      <c r="N59" s="80"/>
    </row>
    <row r="60" spans="1:14" x14ac:dyDescent="0.3">
      <c r="A60" s="79"/>
      <c r="B60" s="64"/>
      <c r="C60" s="63" t="s">
        <v>200</v>
      </c>
      <c r="D60" s="65">
        <v>342</v>
      </c>
      <c r="E60" s="65" t="s">
        <v>114</v>
      </c>
      <c r="F60" s="65">
        <v>1</v>
      </c>
      <c r="G60" s="64" t="s">
        <v>201</v>
      </c>
      <c r="H60" s="66" t="s">
        <v>202</v>
      </c>
      <c r="I60" s="63"/>
      <c r="J60" s="65"/>
      <c r="K60" s="63"/>
      <c r="L60" s="63"/>
      <c r="M60" s="63"/>
      <c r="N60" s="80"/>
    </row>
    <row r="61" spans="1:14" x14ac:dyDescent="0.3">
      <c r="A61" s="79"/>
      <c r="B61" s="64"/>
      <c r="C61" s="63" t="s">
        <v>203</v>
      </c>
      <c r="D61" s="65"/>
      <c r="E61" s="65" t="s">
        <v>114</v>
      </c>
      <c r="F61" s="65"/>
      <c r="G61" s="63"/>
      <c r="H61" s="66"/>
      <c r="I61" s="63"/>
      <c r="J61" s="65"/>
      <c r="K61" s="63"/>
      <c r="L61" s="63"/>
      <c r="M61" s="63"/>
      <c r="N61" s="80"/>
    </row>
    <row r="62" spans="1:14" x14ac:dyDescent="0.3">
      <c r="A62" s="79"/>
      <c r="B62" s="64"/>
      <c r="C62" s="63"/>
      <c r="D62" s="65"/>
      <c r="E62" s="65"/>
      <c r="F62" s="65"/>
      <c r="G62" s="63"/>
      <c r="H62" s="66"/>
      <c r="I62" s="63"/>
      <c r="J62" s="65"/>
      <c r="K62" s="63"/>
      <c r="L62" s="63"/>
      <c r="M62" s="63"/>
      <c r="N62" s="80"/>
    </row>
    <row r="63" spans="1:14" x14ac:dyDescent="0.3">
      <c r="A63" s="79"/>
      <c r="B63" s="64"/>
      <c r="C63" s="63" t="s">
        <v>204</v>
      </c>
      <c r="D63" s="65">
        <v>366</v>
      </c>
      <c r="E63" s="65" t="s">
        <v>114</v>
      </c>
      <c r="F63" s="65">
        <v>5</v>
      </c>
      <c r="G63" s="64" t="s">
        <v>205</v>
      </c>
      <c r="H63" s="66" t="s">
        <v>206</v>
      </c>
      <c r="I63" s="63"/>
      <c r="J63" s="65" t="s">
        <v>207</v>
      </c>
      <c r="K63" s="63"/>
      <c r="L63" s="63"/>
      <c r="M63" s="63"/>
      <c r="N63" s="80"/>
    </row>
    <row r="64" spans="1:14" x14ac:dyDescent="0.3">
      <c r="A64" s="79"/>
      <c r="B64" s="64"/>
      <c r="C64" s="63" t="s">
        <v>208</v>
      </c>
      <c r="D64" s="65">
        <v>367</v>
      </c>
      <c r="E64" s="65" t="s">
        <v>114</v>
      </c>
      <c r="F64" s="65">
        <v>5</v>
      </c>
      <c r="G64" s="63"/>
      <c r="H64" s="66" t="s">
        <v>209</v>
      </c>
      <c r="I64" s="63"/>
      <c r="J64" s="65" t="s">
        <v>207</v>
      </c>
      <c r="K64" s="63"/>
      <c r="L64" s="69" t="s">
        <v>210</v>
      </c>
      <c r="M64" s="63"/>
      <c r="N64" s="80"/>
    </row>
    <row r="65" spans="1:16" x14ac:dyDescent="0.3">
      <c r="A65" s="79"/>
      <c r="B65" s="64"/>
      <c r="C65" s="63" t="s">
        <v>211</v>
      </c>
      <c r="D65" s="65">
        <v>592</v>
      </c>
      <c r="E65" s="65" t="s">
        <v>114</v>
      </c>
      <c r="F65" s="65">
        <v>5</v>
      </c>
      <c r="G65" s="63"/>
      <c r="H65" s="66" t="s">
        <v>212</v>
      </c>
      <c r="I65" s="63"/>
      <c r="J65" s="65" t="s">
        <v>207</v>
      </c>
      <c r="K65" s="63"/>
      <c r="L65" s="63"/>
      <c r="M65" s="63"/>
      <c r="N65" s="80"/>
    </row>
    <row r="66" spans="1:16" x14ac:dyDescent="0.3">
      <c r="A66" s="79"/>
      <c r="B66" s="64"/>
      <c r="C66" s="63" t="s">
        <v>213</v>
      </c>
      <c r="D66" s="65">
        <v>666</v>
      </c>
      <c r="E66" s="65" t="s">
        <v>114</v>
      </c>
      <c r="F66" s="65">
        <v>5</v>
      </c>
      <c r="G66" s="63"/>
      <c r="H66" s="66" t="s">
        <v>214</v>
      </c>
      <c r="I66" s="63"/>
      <c r="J66" s="65"/>
      <c r="K66" s="63"/>
      <c r="L66" s="63">
        <v>240</v>
      </c>
      <c r="M66" s="63"/>
      <c r="N66" s="80"/>
    </row>
    <row r="67" spans="1:16" x14ac:dyDescent="0.3">
      <c r="A67" s="79"/>
      <c r="B67" s="64"/>
      <c r="C67" s="63" t="s">
        <v>215</v>
      </c>
      <c r="D67" s="65">
        <v>632</v>
      </c>
      <c r="E67" s="65" t="s">
        <v>114</v>
      </c>
      <c r="F67" s="65">
        <v>2</v>
      </c>
      <c r="G67" s="63"/>
      <c r="H67" s="66" t="s">
        <v>216</v>
      </c>
      <c r="I67" s="63"/>
      <c r="J67" s="65"/>
      <c r="K67" s="63"/>
      <c r="L67" s="63"/>
      <c r="M67" s="63"/>
      <c r="N67" s="80"/>
    </row>
    <row r="68" spans="1:16" x14ac:dyDescent="0.3">
      <c r="A68" s="79"/>
      <c r="B68" s="64"/>
      <c r="C68" s="63" t="s">
        <v>217</v>
      </c>
      <c r="D68" s="65">
        <v>346</v>
      </c>
      <c r="E68" s="65" t="s">
        <v>114</v>
      </c>
      <c r="F68" s="65">
        <v>2</v>
      </c>
      <c r="G68" s="63"/>
      <c r="H68" s="66" t="s">
        <v>218</v>
      </c>
      <c r="I68" s="63"/>
      <c r="J68" s="65"/>
      <c r="K68" s="63"/>
      <c r="L68" s="63"/>
      <c r="M68" s="63"/>
      <c r="N68" s="80"/>
    </row>
    <row r="69" spans="1:16" x14ac:dyDescent="0.3">
      <c r="A69" s="79"/>
      <c r="B69" s="64"/>
      <c r="C69" s="63" t="s">
        <v>219</v>
      </c>
      <c r="D69" s="65">
        <v>384</v>
      </c>
      <c r="E69" s="65" t="s">
        <v>114</v>
      </c>
      <c r="F69" s="65">
        <v>1</v>
      </c>
      <c r="G69" s="63"/>
      <c r="H69" s="66" t="s">
        <v>220</v>
      </c>
      <c r="I69" s="63"/>
      <c r="J69" s="65"/>
      <c r="K69" s="63"/>
      <c r="L69" s="63"/>
      <c r="M69" s="63"/>
      <c r="N69" s="80"/>
    </row>
    <row r="70" spans="1:16" x14ac:dyDescent="0.3">
      <c r="A70" s="79"/>
      <c r="B70" s="64"/>
      <c r="C70" s="63" t="s">
        <v>221</v>
      </c>
      <c r="D70" s="65">
        <v>657</v>
      </c>
      <c r="E70" s="65" t="s">
        <v>114</v>
      </c>
      <c r="F70" s="65">
        <v>1</v>
      </c>
      <c r="G70" s="63"/>
      <c r="H70" s="66" t="s">
        <v>222</v>
      </c>
      <c r="I70" s="63"/>
      <c r="J70" s="65"/>
      <c r="K70" s="63"/>
      <c r="L70" s="63"/>
      <c r="M70" s="63"/>
      <c r="N70" s="80"/>
    </row>
    <row r="71" spans="1:16" x14ac:dyDescent="0.3">
      <c r="A71" s="79"/>
      <c r="B71" s="64"/>
      <c r="C71" s="63"/>
      <c r="D71" s="65"/>
      <c r="E71" s="65"/>
      <c r="F71" s="65"/>
      <c r="G71" s="63"/>
      <c r="H71" s="66"/>
      <c r="I71" s="63"/>
      <c r="J71" s="65"/>
      <c r="K71" s="63"/>
      <c r="L71" s="63"/>
      <c r="M71" s="63"/>
      <c r="N71" s="80"/>
    </row>
    <row r="72" spans="1:16" x14ac:dyDescent="0.3">
      <c r="A72" s="79"/>
      <c r="B72" s="64"/>
      <c r="C72" s="63"/>
      <c r="D72" s="65"/>
      <c r="E72" s="65"/>
      <c r="F72" s="65"/>
      <c r="G72" s="64" t="s">
        <v>223</v>
      </c>
      <c r="H72" s="70"/>
      <c r="I72" s="63"/>
      <c r="J72" s="65"/>
      <c r="K72" s="63"/>
      <c r="L72" s="63"/>
      <c r="M72" s="63"/>
      <c r="N72" s="80"/>
    </row>
    <row r="73" spans="1:16" x14ac:dyDescent="0.3">
      <c r="A73" s="79"/>
      <c r="B73" s="64"/>
      <c r="C73" s="63" t="s">
        <v>224</v>
      </c>
      <c r="D73" s="65">
        <v>808</v>
      </c>
      <c r="E73" s="65"/>
      <c r="F73" s="65"/>
      <c r="G73" s="63"/>
      <c r="H73" s="106" t="s">
        <v>225</v>
      </c>
      <c r="I73" s="63"/>
      <c r="J73" s="65"/>
      <c r="K73" s="63"/>
      <c r="L73" s="63"/>
      <c r="M73" s="63"/>
      <c r="N73" s="80"/>
    </row>
    <row r="74" spans="1:16" ht="15" thickBot="1" x14ac:dyDescent="0.35">
      <c r="A74" s="81"/>
      <c r="B74" s="82"/>
      <c r="C74" s="83"/>
      <c r="D74" s="84"/>
      <c r="E74" s="84"/>
      <c r="F74" s="84"/>
      <c r="G74" s="83"/>
      <c r="H74" s="85"/>
      <c r="I74" s="83"/>
      <c r="J74" s="84"/>
      <c r="K74" s="82" t="s">
        <v>143</v>
      </c>
      <c r="L74" s="86">
        <f>SUM(L33:L70)</f>
        <v>52374</v>
      </c>
      <c r="M74" s="83"/>
      <c r="N74" s="87">
        <v>12703856</v>
      </c>
      <c r="P74" t="s">
        <v>226</v>
      </c>
    </row>
  </sheetData>
  <mergeCells count="1">
    <mergeCell ref="A2:N2"/>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D55D-398C-481F-A05F-A74B80C0C48D}">
  <dimension ref="R4:R8"/>
  <sheetViews>
    <sheetView workbookViewId="0">
      <selection activeCell="S17" sqref="S17"/>
    </sheetView>
  </sheetViews>
  <sheetFormatPr defaultRowHeight="14.4" x14ac:dyDescent="0.3"/>
  <sheetData>
    <row r="4" spans="18:18" x14ac:dyDescent="0.3">
      <c r="R4" s="1" t="s">
        <v>116</v>
      </c>
    </row>
    <row r="5" spans="18:18" x14ac:dyDescent="0.3">
      <c r="R5" s="7" t="s">
        <v>118</v>
      </c>
    </row>
    <row r="6" spans="18:18" x14ac:dyDescent="0.3">
      <c r="R6" t="s">
        <v>120</v>
      </c>
    </row>
    <row r="7" spans="18:18" x14ac:dyDescent="0.3">
      <c r="R7" t="s">
        <v>122</v>
      </c>
    </row>
    <row r="8" spans="18:18" x14ac:dyDescent="0.3">
      <c r="R8" t="s">
        <v>227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7FAF0-18DE-4B64-90C2-CFE9835B77DA}">
  <dimension ref="B2:H20"/>
  <sheetViews>
    <sheetView workbookViewId="0">
      <selection activeCell="E26" sqref="E26"/>
    </sheetView>
  </sheetViews>
  <sheetFormatPr defaultColWidth="9.109375" defaultRowHeight="13.8" x14ac:dyDescent="0.25"/>
  <cols>
    <col min="1" max="16384" width="9.109375" style="100"/>
  </cols>
  <sheetData>
    <row r="2" spans="2:8" ht="14.4" x14ac:dyDescent="0.3">
      <c r="B2" s="98"/>
      <c r="C2" s="99">
        <v>2012</v>
      </c>
      <c r="D2" s="98"/>
      <c r="E2" s="98"/>
      <c r="F2" s="99">
        <v>2017</v>
      </c>
      <c r="G2" s="98"/>
      <c r="H2" s="98"/>
    </row>
    <row r="3" spans="2:8" ht="14.4" x14ac:dyDescent="0.3">
      <c r="B3" s="98" t="s">
        <v>228</v>
      </c>
      <c r="C3" s="98" t="s">
        <v>229</v>
      </c>
      <c r="D3" s="98" t="s">
        <v>230</v>
      </c>
      <c r="E3" s="98" t="s">
        <v>231</v>
      </c>
      <c r="F3" s="98" t="s">
        <v>229</v>
      </c>
      <c r="G3" s="98" t="s">
        <v>230</v>
      </c>
      <c r="H3" s="98" t="s">
        <v>231</v>
      </c>
    </row>
    <row r="4" spans="2:8" ht="14.4" x14ac:dyDescent="0.3">
      <c r="B4" s="98" t="s">
        <v>232</v>
      </c>
      <c r="C4" s="101">
        <v>585</v>
      </c>
      <c r="D4" s="101">
        <v>585</v>
      </c>
      <c r="E4" s="101">
        <f>C4-D4</f>
        <v>0</v>
      </c>
      <c r="F4" s="101">
        <v>386</v>
      </c>
      <c r="G4" s="101">
        <v>386</v>
      </c>
      <c r="H4" s="101">
        <f>F4-G4</f>
        <v>0</v>
      </c>
    </row>
    <row r="5" spans="2:8" ht="14.4" x14ac:dyDescent="0.3">
      <c r="B5" s="98" t="s">
        <v>233</v>
      </c>
      <c r="C5" s="101">
        <v>435</v>
      </c>
      <c r="D5" s="101">
        <v>435</v>
      </c>
      <c r="E5" s="101">
        <f t="shared" ref="E5:E11" si="0">C5-D5</f>
        <v>0</v>
      </c>
      <c r="F5" s="101">
        <v>433</v>
      </c>
      <c r="G5" s="101">
        <v>433</v>
      </c>
      <c r="H5" s="101">
        <f t="shared" ref="H5:H11" si="1">F5-G5</f>
        <v>0</v>
      </c>
    </row>
    <row r="6" spans="2:8" ht="14.4" x14ac:dyDescent="0.3">
      <c r="B6" s="98" t="s">
        <v>234</v>
      </c>
      <c r="C6" s="101">
        <v>6745</v>
      </c>
      <c r="D6" s="101">
        <v>6700</v>
      </c>
      <c r="E6" s="101">
        <f t="shared" si="0"/>
        <v>45</v>
      </c>
      <c r="F6" s="101">
        <v>5454</v>
      </c>
      <c r="G6" s="101">
        <v>5409</v>
      </c>
      <c r="H6" s="101">
        <f t="shared" si="1"/>
        <v>45</v>
      </c>
    </row>
    <row r="7" spans="2:8" ht="14.4" x14ac:dyDescent="0.3">
      <c r="B7" s="98" t="s">
        <v>235</v>
      </c>
      <c r="C7" s="101">
        <v>20639</v>
      </c>
      <c r="D7" s="101">
        <v>20544</v>
      </c>
      <c r="E7" s="101">
        <f t="shared" si="0"/>
        <v>95</v>
      </c>
      <c r="F7" s="101">
        <v>17953</v>
      </c>
      <c r="G7" s="101">
        <v>17953</v>
      </c>
      <c r="H7" s="101">
        <f t="shared" si="1"/>
        <v>0</v>
      </c>
    </row>
    <row r="8" spans="2:8" ht="14.4" x14ac:dyDescent="0.3">
      <c r="B8" s="98" t="s">
        <v>236</v>
      </c>
      <c r="C8" s="101">
        <v>22489</v>
      </c>
      <c r="D8" s="101">
        <v>22489</v>
      </c>
      <c r="E8" s="101">
        <f t="shared" si="0"/>
        <v>0</v>
      </c>
      <c r="F8" s="101">
        <v>16861</v>
      </c>
      <c r="G8" s="101">
        <v>16861</v>
      </c>
      <c r="H8" s="101">
        <f t="shared" si="1"/>
        <v>0</v>
      </c>
    </row>
    <row r="9" spans="2:8" ht="14.4" x14ac:dyDescent="0.3">
      <c r="B9" s="98" t="s">
        <v>237</v>
      </c>
      <c r="C9" s="101">
        <v>31063</v>
      </c>
      <c r="D9" s="101">
        <v>29743</v>
      </c>
      <c r="E9" s="101">
        <f t="shared" si="0"/>
        <v>1320</v>
      </c>
      <c r="F9" s="101">
        <v>26551</v>
      </c>
      <c r="G9" s="101">
        <v>25901</v>
      </c>
      <c r="H9" s="101">
        <f t="shared" si="1"/>
        <v>650</v>
      </c>
    </row>
    <row r="10" spans="2:8" ht="14.4" x14ac:dyDescent="0.3">
      <c r="B10" s="98" t="s">
        <v>238</v>
      </c>
      <c r="C10" s="101">
        <v>27783</v>
      </c>
      <c r="D10" s="101">
        <v>24733</v>
      </c>
      <c r="E10" s="101">
        <f t="shared" si="0"/>
        <v>3050</v>
      </c>
      <c r="F10" s="101">
        <v>26723</v>
      </c>
      <c r="G10" s="101">
        <v>23673</v>
      </c>
      <c r="H10" s="101">
        <f t="shared" si="1"/>
        <v>3050</v>
      </c>
    </row>
    <row r="11" spans="2:8" ht="14.4" x14ac:dyDescent="0.3">
      <c r="B11" s="98" t="s">
        <v>239</v>
      </c>
      <c r="C11" s="101">
        <v>24403</v>
      </c>
      <c r="D11" s="101">
        <v>12653</v>
      </c>
      <c r="E11" s="101">
        <f t="shared" si="0"/>
        <v>11750</v>
      </c>
      <c r="F11" s="101">
        <v>34381</v>
      </c>
      <c r="G11" s="101">
        <v>22381</v>
      </c>
      <c r="H11" s="101">
        <f t="shared" si="1"/>
        <v>12000</v>
      </c>
    </row>
    <row r="12" spans="2:8" ht="14.4" x14ac:dyDescent="0.3">
      <c r="B12" s="99" t="s">
        <v>143</v>
      </c>
      <c r="C12" s="102">
        <f t="shared" ref="C12:E12" si="2">SUM(C4:C11)</f>
        <v>134142</v>
      </c>
      <c r="D12" s="102">
        <f t="shared" si="2"/>
        <v>117882</v>
      </c>
      <c r="E12" s="102">
        <f t="shared" si="2"/>
        <v>16260</v>
      </c>
      <c r="F12" s="102">
        <f>SUM(F4:F11)</f>
        <v>128742</v>
      </c>
      <c r="G12" s="102">
        <f t="shared" ref="G12:H12" si="3">SUM(G4:G11)</f>
        <v>112997</v>
      </c>
      <c r="H12" s="102">
        <f t="shared" si="3"/>
        <v>15745</v>
      </c>
    </row>
    <row r="13" spans="2:8" ht="14.4" x14ac:dyDescent="0.3">
      <c r="B13" s="98"/>
      <c r="C13" s="98"/>
      <c r="D13" s="98"/>
      <c r="E13" s="98"/>
      <c r="F13" s="98"/>
      <c r="G13" s="98"/>
      <c r="H13" s="98"/>
    </row>
    <row r="14" spans="2:8" ht="14.4" x14ac:dyDescent="0.3">
      <c r="B14" s="98"/>
      <c r="C14" s="98"/>
      <c r="D14" s="99">
        <v>2012</v>
      </c>
      <c r="E14" s="99">
        <v>2017</v>
      </c>
      <c r="F14" s="98"/>
      <c r="G14" s="98"/>
      <c r="H14" s="98"/>
    </row>
    <row r="15" spans="2:8" ht="14.4" x14ac:dyDescent="0.3">
      <c r="B15" s="98"/>
      <c r="C15" s="98" t="s">
        <v>230</v>
      </c>
      <c r="D15" s="101">
        <f>D12</f>
        <v>117882</v>
      </c>
      <c r="E15" s="101">
        <f>G12</f>
        <v>112997</v>
      </c>
      <c r="F15" s="98"/>
      <c r="G15" s="98"/>
      <c r="H15" s="98"/>
    </row>
    <row r="16" spans="2:8" ht="14.4" x14ac:dyDescent="0.3">
      <c r="B16" s="98"/>
      <c r="C16" s="98" t="s">
        <v>231</v>
      </c>
      <c r="D16" s="101">
        <f>E12</f>
        <v>16260</v>
      </c>
      <c r="E16" s="101">
        <f>H12</f>
        <v>15745</v>
      </c>
      <c r="F16" s="98"/>
      <c r="G16" s="98"/>
      <c r="H16" s="98"/>
    </row>
    <row r="17" spans="2:8" ht="14.4" x14ac:dyDescent="0.3">
      <c r="B17" s="98"/>
      <c r="C17" s="98"/>
      <c r="D17" s="98"/>
      <c r="E17" s="98"/>
      <c r="F17" s="98"/>
      <c r="G17" s="98"/>
      <c r="H17" s="98"/>
    </row>
    <row r="18" spans="2:8" ht="14.4" x14ac:dyDescent="0.3">
      <c r="B18" s="98"/>
      <c r="C18" s="98" t="s">
        <v>230</v>
      </c>
      <c r="D18" s="103">
        <f>D15/C12</f>
        <v>0.87878516795634476</v>
      </c>
      <c r="E18" s="103">
        <f>E15/F12</f>
        <v>0.87770113871153155</v>
      </c>
      <c r="F18" s="98"/>
      <c r="G18" s="98"/>
      <c r="H18" s="98"/>
    </row>
    <row r="19" spans="2:8" ht="14.4" x14ac:dyDescent="0.3">
      <c r="B19" s="98"/>
      <c r="C19" s="98" t="s">
        <v>231</v>
      </c>
      <c r="D19" s="103">
        <f>D16/C12</f>
        <v>0.12121483204365523</v>
      </c>
      <c r="E19" s="103">
        <f>E16/F12</f>
        <v>0.12229886128846841</v>
      </c>
      <c r="F19" s="98"/>
      <c r="G19" s="98"/>
      <c r="H19" s="98"/>
    </row>
    <row r="20" spans="2:8" ht="14.4" x14ac:dyDescent="0.3">
      <c r="B20" s="98"/>
      <c r="C20" s="104" t="s">
        <v>240</v>
      </c>
      <c r="D20" s="105">
        <f>SUM(D18:D19)</f>
        <v>1</v>
      </c>
      <c r="E20" s="105">
        <f>SUM(E18:E19)</f>
        <v>1</v>
      </c>
      <c r="F20" s="98"/>
      <c r="G20" s="98"/>
      <c r="H20" s="9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6E2BF-6EF7-4CEF-B56B-694A3378B65F}">
  <dimension ref="A1:F14"/>
  <sheetViews>
    <sheetView topLeftCell="A16" workbookViewId="0">
      <selection activeCell="C6" sqref="C6"/>
    </sheetView>
  </sheetViews>
  <sheetFormatPr defaultRowHeight="14.4" x14ac:dyDescent="0.3"/>
  <cols>
    <col min="1" max="1" width="48.109375" style="9" customWidth="1"/>
    <col min="2" max="2" width="23.109375" style="9" customWidth="1"/>
    <col min="3" max="3" width="62.44140625" style="94" customWidth="1"/>
    <col min="4" max="4" width="50.88671875" style="94" customWidth="1"/>
    <col min="5" max="5" width="39.109375" style="26" customWidth="1"/>
  </cols>
  <sheetData>
    <row r="1" spans="1:6" ht="18" x14ac:dyDescent="0.3">
      <c r="A1" s="109" t="s">
        <v>241</v>
      </c>
      <c r="B1" s="110" t="s">
        <v>242</v>
      </c>
      <c r="C1" s="112" t="s">
        <v>3</v>
      </c>
      <c r="D1" s="112" t="s">
        <v>243</v>
      </c>
      <c r="E1" s="112" t="s">
        <v>244</v>
      </c>
    </row>
    <row r="2" spans="1:6" ht="28.8" x14ac:dyDescent="0.3">
      <c r="A2" s="116" t="s">
        <v>245</v>
      </c>
      <c r="B2" s="117" t="s">
        <v>246</v>
      </c>
      <c r="C2" s="119" t="s">
        <v>247</v>
      </c>
      <c r="D2" s="94" t="s">
        <v>248</v>
      </c>
      <c r="E2" s="115" t="s">
        <v>249</v>
      </c>
    </row>
    <row r="3" spans="1:6" ht="43.2" x14ac:dyDescent="0.3">
      <c r="A3" s="116" t="s">
        <v>250</v>
      </c>
      <c r="B3" s="117" t="s">
        <v>251</v>
      </c>
      <c r="C3" s="119" t="s">
        <v>252</v>
      </c>
      <c r="D3" s="94" t="s">
        <v>248</v>
      </c>
      <c r="E3" s="115" t="s">
        <v>249</v>
      </c>
    </row>
    <row r="4" spans="1:6" ht="43.2" x14ac:dyDescent="0.3">
      <c r="A4" s="116" t="s">
        <v>253</v>
      </c>
      <c r="B4" s="117" t="s">
        <v>254</v>
      </c>
      <c r="C4" s="119" t="s">
        <v>255</v>
      </c>
      <c r="D4" s="94" t="s">
        <v>248</v>
      </c>
      <c r="E4" s="115" t="s">
        <v>249</v>
      </c>
    </row>
    <row r="5" spans="1:6" ht="28.8" x14ac:dyDescent="0.3">
      <c r="A5" s="113" t="s">
        <v>256</v>
      </c>
      <c r="C5" s="94" t="s">
        <v>257</v>
      </c>
      <c r="D5" s="94" t="s">
        <v>258</v>
      </c>
      <c r="E5" s="28" t="s">
        <v>259</v>
      </c>
    </row>
    <row r="6" spans="1:6" ht="43.2" x14ac:dyDescent="0.3">
      <c r="A6" s="113" t="s">
        <v>260</v>
      </c>
      <c r="C6" s="94" t="s">
        <v>261</v>
      </c>
      <c r="D6" s="94" t="s">
        <v>262</v>
      </c>
      <c r="E6" s="28" t="s">
        <v>263</v>
      </c>
    </row>
    <row r="7" spans="1:6" ht="43.2" x14ac:dyDescent="0.3">
      <c r="A7" s="115" t="s">
        <v>264</v>
      </c>
      <c r="B7" s="25" t="s">
        <v>246</v>
      </c>
      <c r="C7" s="26" t="s">
        <v>265</v>
      </c>
      <c r="D7" s="94" t="s">
        <v>266</v>
      </c>
      <c r="E7" s="115" t="s">
        <v>249</v>
      </c>
    </row>
    <row r="8" spans="1:6" ht="43.2" x14ac:dyDescent="0.3">
      <c r="A8" s="114" t="s">
        <v>267</v>
      </c>
      <c r="B8" s="118" t="s">
        <v>254</v>
      </c>
      <c r="C8" s="111" t="s">
        <v>268</v>
      </c>
      <c r="D8" s="94" t="s">
        <v>266</v>
      </c>
      <c r="E8" s="114" t="s">
        <v>269</v>
      </c>
    </row>
    <row r="9" spans="1:6" ht="43.2" x14ac:dyDescent="0.3">
      <c r="A9" s="120" t="s">
        <v>270</v>
      </c>
      <c r="B9" s="25" t="s">
        <v>271</v>
      </c>
      <c r="C9" s="26" t="s">
        <v>272</v>
      </c>
      <c r="D9" s="94" t="s">
        <v>266</v>
      </c>
      <c r="E9" s="115" t="s">
        <v>249</v>
      </c>
    </row>
    <row r="10" spans="1:6" ht="43.2" x14ac:dyDescent="0.3">
      <c r="A10" s="113" t="s">
        <v>273</v>
      </c>
      <c r="B10" s="9" t="s">
        <v>271</v>
      </c>
      <c r="C10" s="94" t="s">
        <v>274</v>
      </c>
      <c r="D10" s="94" t="s">
        <v>275</v>
      </c>
      <c r="E10" s="28" t="s">
        <v>276</v>
      </c>
    </row>
    <row r="11" spans="1:6" ht="43.2" x14ac:dyDescent="0.3">
      <c r="A11" s="113" t="s">
        <v>277</v>
      </c>
      <c r="B11" s="9" t="s">
        <v>271</v>
      </c>
      <c r="C11" s="94" t="s">
        <v>278</v>
      </c>
      <c r="D11" s="94" t="s">
        <v>266</v>
      </c>
      <c r="E11" s="115" t="s">
        <v>249</v>
      </c>
    </row>
    <row r="12" spans="1:6" ht="43.2" x14ac:dyDescent="0.3">
      <c r="A12" s="113" t="s">
        <v>279</v>
      </c>
      <c r="B12" s="9" t="s">
        <v>280</v>
      </c>
      <c r="C12" s="94" t="s">
        <v>281</v>
      </c>
      <c r="D12" s="94" t="s">
        <v>282</v>
      </c>
      <c r="E12" s="28" t="s">
        <v>283</v>
      </c>
    </row>
    <row r="13" spans="1:6" ht="28.8" x14ac:dyDescent="0.3">
      <c r="A13" s="113" t="s">
        <v>284</v>
      </c>
      <c r="B13" s="9" t="s">
        <v>271</v>
      </c>
      <c r="C13" s="94" t="s">
        <v>285</v>
      </c>
      <c r="D13" s="94" t="s">
        <v>248</v>
      </c>
      <c r="E13" s="115" t="s">
        <v>249</v>
      </c>
    </row>
    <row r="14" spans="1:6" ht="88.35" customHeight="1" x14ac:dyDescent="0.3">
      <c r="A14" s="121" t="s">
        <v>286</v>
      </c>
      <c r="B14" s="121"/>
      <c r="C14" s="121"/>
      <c r="D14" s="121"/>
      <c r="E14" s="121"/>
      <c r="F14" s="121"/>
    </row>
  </sheetData>
  <mergeCells count="1">
    <mergeCell ref="A14:F14"/>
  </mergeCells>
  <hyperlinks>
    <hyperlink ref="A6" r:id="rId1" xr:uid="{0E2F5E8B-1F22-4639-A1CC-0318015111C2}"/>
    <hyperlink ref="E6" r:id="rId2" display="https://www.nrcs.usda.gov/wps/portal/nrcs/main/national/programs/technical/tsp/" xr:uid="{36B59EAB-0140-43B6-B93C-B99BFD756879}"/>
    <hyperlink ref="E5" r:id="rId3" display="https://www.nrcs.usda.gov/wps/portal/nrcs/detail/national/programs/technical/cta/?cid=nrcs143_008371" xr:uid="{B4C746AC-9739-4738-A275-4A9A02098F2A}"/>
    <hyperlink ref="A5" r:id="rId4" xr:uid="{56797288-ACDF-4C5A-9701-6925E2FC3514}"/>
    <hyperlink ref="E8" r:id="rId5" xr:uid="{9943858B-C15F-41D0-9E27-A4E687B20898}"/>
    <hyperlink ref="E7" r:id="rId6" xr:uid="{0B6A7C98-001A-4A79-851F-EE5B007B2CB5}"/>
    <hyperlink ref="E9" r:id="rId7" xr:uid="{74077F63-DF90-4A45-9E79-64785C9545A4}"/>
    <hyperlink ref="A7" r:id="rId8" display="UVM Extension - Champlain Valley Crops, Soils and Pasture" xr:uid="{AE3813DE-D8BA-4B2F-A02F-CC949B8C9B04}"/>
    <hyperlink ref="A8" r:id="rId9" display="UVM Extension - Northwest Crops and Soils" xr:uid="{0292F323-2F72-4B5D-86AE-3F30C1718D50}"/>
    <hyperlink ref="A9" r:id="rId10" display="UVM Extension - Vegetable &amp; Berry Team" xr:uid="{ACF52FB8-6D81-4AA4-A3D0-C3211A30EAC9}"/>
    <hyperlink ref="A13" r:id="rId11" display="Vermont Vegetable and Berry Grower's Association" xr:uid="{12C393F2-12EB-4E8E-83AF-78EFD0D3B358}"/>
    <hyperlink ref="A10" r:id="rId12" xr:uid="{D8465623-F703-496F-B2BA-238F2EF426D7}"/>
    <hyperlink ref="E10" r:id="rId13" display="https://agriculture.vermont.gov/fap" xr:uid="{916C6909-14F6-4D9C-95DB-580F9B35F5E3}"/>
    <hyperlink ref="A12" r:id="rId14" xr:uid="{78295AB7-E45E-4844-95AA-043C275EAF83}"/>
    <hyperlink ref="E12" r:id="rId15" display="https://agriculture.vermont.gov/dbic" xr:uid="{D18B85DB-30FB-4303-AA86-2A9FE106924B}"/>
    <hyperlink ref="A11" r:id="rId16" display="Vermont Association of Conservation Districts" xr:uid="{DF186AB2-6A92-4DCE-B4E2-52F4B6696FD5}"/>
    <hyperlink ref="E11" r:id="rId17" xr:uid="{4A9FE533-AA76-4DCC-BCE2-873767E0DB89}"/>
    <hyperlink ref="A2" r:id="rId18" display="Champlain Valley Farmer Coalition (CVFU)" xr:uid="{1735F726-4CF5-4846-9398-A32C32F3C3BD}"/>
    <hyperlink ref="A3" r:id="rId19" xr:uid="{2A97D237-0049-4219-A7A1-DC4A77A76CCB}"/>
    <hyperlink ref="A4" r:id="rId20" xr:uid="{0C5A6036-6752-49A1-A28F-70EC1A0EBD66}"/>
    <hyperlink ref="E3" r:id="rId21" xr:uid="{C691DD98-D628-4201-9893-FC4140CF3A84}"/>
    <hyperlink ref="E2" r:id="rId22" xr:uid="{3C9FE350-DC81-439D-9A2F-8ED5877B7B6E}"/>
    <hyperlink ref="E4" r:id="rId23" xr:uid="{9102D02D-9444-481C-99A0-AFDD7FB5930B}"/>
    <hyperlink ref="E13" r:id="rId24" xr:uid="{36E37413-E567-4152-A435-910ECE1CB1A4}"/>
  </hyperlinks>
  <pageMargins left="0.7" right="0.7" top="0.75" bottom="0.75" header="0.3" footer="0.3"/>
  <pageSetup orientation="portrait" horizontalDpi="1200" verticalDpi="1200" r:id="rId25"/>
  <tableParts count="1">
    <tablePart r:id="rId2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277BA-4617-487B-9782-E20F9C0B794B}">
  <dimension ref="A1:B142"/>
  <sheetViews>
    <sheetView topLeftCell="A118" workbookViewId="0">
      <selection activeCell="B10" sqref="B10"/>
    </sheetView>
  </sheetViews>
  <sheetFormatPr defaultRowHeight="14.4" x14ac:dyDescent="0.3"/>
  <cols>
    <col min="1" max="1" width="11.44140625" bestFit="1" customWidth="1"/>
    <col min="2" max="2" width="71.88671875" style="94" customWidth="1"/>
  </cols>
  <sheetData>
    <row r="1" spans="1:2" ht="15.6" x14ac:dyDescent="0.3">
      <c r="A1" s="123" t="s">
        <v>287</v>
      </c>
      <c r="B1" s="123"/>
    </row>
    <row r="2" spans="1:2" x14ac:dyDescent="0.3">
      <c r="A2" s="88" t="s">
        <v>288</v>
      </c>
      <c r="B2" s="92" t="s">
        <v>289</v>
      </c>
    </row>
    <row r="3" spans="1:2" ht="15.6" x14ac:dyDescent="0.3">
      <c r="A3" s="89" t="s">
        <v>290</v>
      </c>
      <c r="B3" s="91" t="s">
        <v>291</v>
      </c>
    </row>
    <row r="4" spans="1:2" ht="31.2" x14ac:dyDescent="0.3">
      <c r="A4" s="89" t="s">
        <v>292</v>
      </c>
      <c r="B4" s="91" t="s">
        <v>293</v>
      </c>
    </row>
    <row r="5" spans="1:2" ht="15.6" x14ac:dyDescent="0.3">
      <c r="A5" s="89" t="s">
        <v>294</v>
      </c>
      <c r="B5" s="91" t="s">
        <v>295</v>
      </c>
    </row>
    <row r="6" spans="1:2" ht="15.6" x14ac:dyDescent="0.3">
      <c r="A6" s="89" t="s">
        <v>296</v>
      </c>
      <c r="B6" s="91" t="s">
        <v>297</v>
      </c>
    </row>
    <row r="7" spans="1:2" ht="15.6" x14ac:dyDescent="0.3">
      <c r="A7" s="89" t="s">
        <v>298</v>
      </c>
      <c r="B7" s="91" t="s">
        <v>299</v>
      </c>
    </row>
    <row r="8" spans="1:2" ht="15.6" x14ac:dyDescent="0.3">
      <c r="A8" s="90" t="s">
        <v>300</v>
      </c>
      <c r="B8" s="93" t="s">
        <v>301</v>
      </c>
    </row>
    <row r="9" spans="1:2" ht="15.6" x14ac:dyDescent="0.3">
      <c r="A9" s="89" t="s">
        <v>302</v>
      </c>
      <c r="B9" s="91" t="s">
        <v>303</v>
      </c>
    </row>
    <row r="10" spans="1:2" ht="15.6" x14ac:dyDescent="0.3">
      <c r="A10" s="89" t="s">
        <v>304</v>
      </c>
      <c r="B10" s="91" t="s">
        <v>305</v>
      </c>
    </row>
    <row r="11" spans="1:2" ht="15.6" x14ac:dyDescent="0.3">
      <c r="A11" s="89" t="s">
        <v>306</v>
      </c>
      <c r="B11" s="91" t="s">
        <v>307</v>
      </c>
    </row>
    <row r="12" spans="1:2" ht="15.6" x14ac:dyDescent="0.3">
      <c r="A12" s="89" t="s">
        <v>308</v>
      </c>
      <c r="B12" s="91" t="s">
        <v>309</v>
      </c>
    </row>
    <row r="13" spans="1:2" ht="15.6" x14ac:dyDescent="0.3">
      <c r="A13" s="89" t="s">
        <v>310</v>
      </c>
      <c r="B13" s="91" t="s">
        <v>311</v>
      </c>
    </row>
    <row r="14" spans="1:2" ht="15.6" x14ac:dyDescent="0.3">
      <c r="A14" s="89" t="s">
        <v>312</v>
      </c>
      <c r="B14" s="91" t="s">
        <v>313</v>
      </c>
    </row>
    <row r="15" spans="1:2" ht="15.6" x14ac:dyDescent="0.3">
      <c r="A15" s="89" t="s">
        <v>314</v>
      </c>
      <c r="B15" s="91" t="s">
        <v>315</v>
      </c>
    </row>
    <row r="16" spans="1:2" ht="15.6" x14ac:dyDescent="0.3">
      <c r="A16" s="89" t="s">
        <v>316</v>
      </c>
      <c r="B16" s="91" t="s">
        <v>317</v>
      </c>
    </row>
    <row r="17" spans="1:2" ht="15.6" x14ac:dyDescent="0.3">
      <c r="A17" s="90" t="s">
        <v>124</v>
      </c>
      <c r="B17" s="93" t="s">
        <v>16</v>
      </c>
    </row>
    <row r="18" spans="1:2" ht="15.6" x14ac:dyDescent="0.3">
      <c r="A18" s="89" t="s">
        <v>318</v>
      </c>
      <c r="B18" s="91" t="s">
        <v>319</v>
      </c>
    </row>
    <row r="19" spans="1:2" ht="15.6" x14ac:dyDescent="0.3">
      <c r="A19" s="89" t="s">
        <v>320</v>
      </c>
      <c r="B19" s="91" t="s">
        <v>321</v>
      </c>
    </row>
    <row r="20" spans="1:2" ht="15.6" x14ac:dyDescent="0.3">
      <c r="A20" s="89" t="s">
        <v>322</v>
      </c>
      <c r="B20" s="91" t="s">
        <v>323</v>
      </c>
    </row>
    <row r="21" spans="1:2" ht="15.6" x14ac:dyDescent="0.3">
      <c r="A21" s="89" t="s">
        <v>324</v>
      </c>
      <c r="B21" s="91" t="s">
        <v>325</v>
      </c>
    </row>
    <row r="22" spans="1:2" ht="15.6" x14ac:dyDescent="0.3">
      <c r="A22" s="89" t="s">
        <v>326</v>
      </c>
      <c r="B22" s="91" t="s">
        <v>327</v>
      </c>
    </row>
    <row r="23" spans="1:2" ht="15.6" x14ac:dyDescent="0.3">
      <c r="A23" s="89" t="s">
        <v>132</v>
      </c>
      <c r="B23" s="91" t="s">
        <v>328</v>
      </c>
    </row>
    <row r="24" spans="1:2" ht="15.6" x14ac:dyDescent="0.3">
      <c r="A24" s="89" t="s">
        <v>329</v>
      </c>
      <c r="B24" s="91" t="s">
        <v>330</v>
      </c>
    </row>
    <row r="25" spans="1:2" ht="31.2" x14ac:dyDescent="0.3">
      <c r="A25" s="89" t="s">
        <v>331</v>
      </c>
      <c r="B25" s="91" t="s">
        <v>332</v>
      </c>
    </row>
    <row r="26" spans="1:2" ht="15.6" x14ac:dyDescent="0.3">
      <c r="A26" s="89" t="s">
        <v>333</v>
      </c>
      <c r="B26" s="91" t="s">
        <v>334</v>
      </c>
    </row>
    <row r="27" spans="1:2" ht="15.6" x14ac:dyDescent="0.3">
      <c r="A27" s="90" t="s">
        <v>335</v>
      </c>
      <c r="B27" s="93" t="s">
        <v>336</v>
      </c>
    </row>
    <row r="28" spans="1:2" ht="15.6" x14ac:dyDescent="0.3">
      <c r="A28" s="89" t="s">
        <v>337</v>
      </c>
      <c r="B28" s="91" t="s">
        <v>338</v>
      </c>
    </row>
    <row r="29" spans="1:2" ht="15.6" x14ac:dyDescent="0.3">
      <c r="A29" s="89" t="s">
        <v>339</v>
      </c>
      <c r="B29" s="91" t="s">
        <v>340</v>
      </c>
    </row>
    <row r="30" spans="1:2" ht="15.6" x14ac:dyDescent="0.3">
      <c r="A30" s="89" t="s">
        <v>341</v>
      </c>
      <c r="B30" s="91" t="s">
        <v>342</v>
      </c>
    </row>
    <row r="31" spans="1:2" ht="15.6" x14ac:dyDescent="0.3">
      <c r="A31" s="89" t="s">
        <v>343</v>
      </c>
      <c r="B31" s="91" t="s">
        <v>344</v>
      </c>
    </row>
    <row r="32" spans="1:2" ht="15.6" x14ac:dyDescent="0.3">
      <c r="A32" s="89" t="s">
        <v>345</v>
      </c>
      <c r="B32" s="91" t="s">
        <v>346</v>
      </c>
    </row>
    <row r="33" spans="1:2" ht="15.6" x14ac:dyDescent="0.3">
      <c r="A33" s="89" t="s">
        <v>347</v>
      </c>
      <c r="B33" s="91" t="s">
        <v>348</v>
      </c>
    </row>
    <row r="34" spans="1:2" ht="15.6" x14ac:dyDescent="0.3">
      <c r="A34" s="89" t="s">
        <v>349</v>
      </c>
      <c r="B34" s="91" t="s">
        <v>350</v>
      </c>
    </row>
    <row r="35" spans="1:2" ht="15.6" x14ac:dyDescent="0.3">
      <c r="A35" s="89" t="s">
        <v>351</v>
      </c>
      <c r="B35" s="91" t="s">
        <v>352</v>
      </c>
    </row>
    <row r="36" spans="1:2" ht="15.6" x14ac:dyDescent="0.3">
      <c r="A36" s="89" t="s">
        <v>353</v>
      </c>
      <c r="B36" s="91" t="s">
        <v>354</v>
      </c>
    </row>
    <row r="37" spans="1:2" ht="15.6" x14ac:dyDescent="0.3">
      <c r="A37" s="89" t="s">
        <v>355</v>
      </c>
      <c r="B37" s="91" t="s">
        <v>356</v>
      </c>
    </row>
    <row r="38" spans="1:2" ht="15.6" x14ac:dyDescent="0.3">
      <c r="A38" s="89" t="s">
        <v>357</v>
      </c>
      <c r="B38" s="91" t="s">
        <v>358</v>
      </c>
    </row>
    <row r="39" spans="1:2" ht="15.6" x14ac:dyDescent="0.3">
      <c r="A39" s="89" t="s">
        <v>359</v>
      </c>
      <c r="B39" s="91" t="s">
        <v>360</v>
      </c>
    </row>
    <row r="40" spans="1:2" ht="15.6" x14ac:dyDescent="0.3">
      <c r="A40" s="89" t="s">
        <v>361</v>
      </c>
      <c r="B40" s="91" t="s">
        <v>362</v>
      </c>
    </row>
    <row r="41" spans="1:2" ht="15.6" x14ac:dyDescent="0.3">
      <c r="A41" s="89" t="s">
        <v>363</v>
      </c>
      <c r="B41" s="91" t="s">
        <v>364</v>
      </c>
    </row>
    <row r="42" spans="1:2" ht="15.6" x14ac:dyDescent="0.3">
      <c r="A42" s="89" t="s">
        <v>365</v>
      </c>
      <c r="B42" s="91" t="s">
        <v>366</v>
      </c>
    </row>
    <row r="43" spans="1:2" ht="15.6" x14ac:dyDescent="0.3">
      <c r="A43" s="89" t="s">
        <v>367</v>
      </c>
      <c r="B43" s="91" t="s">
        <v>368</v>
      </c>
    </row>
    <row r="44" spans="1:2" ht="15.6" x14ac:dyDescent="0.3">
      <c r="A44" s="89" t="s">
        <v>369</v>
      </c>
      <c r="B44" s="91" t="s">
        <v>370</v>
      </c>
    </row>
    <row r="45" spans="1:2" ht="15.6" x14ac:dyDescent="0.3">
      <c r="A45" s="89" t="s">
        <v>371</v>
      </c>
      <c r="B45" s="91" t="s">
        <v>372</v>
      </c>
    </row>
    <row r="46" spans="1:2" ht="15.6" x14ac:dyDescent="0.3">
      <c r="A46" s="89" t="s">
        <v>146</v>
      </c>
      <c r="B46" s="91" t="s">
        <v>373</v>
      </c>
    </row>
    <row r="47" spans="1:2" ht="15.6" x14ac:dyDescent="0.3">
      <c r="A47" s="9" t="s">
        <v>374</v>
      </c>
      <c r="B47" s="93" t="s">
        <v>375</v>
      </c>
    </row>
    <row r="48" spans="1:2" ht="15.6" x14ac:dyDescent="0.3">
      <c r="A48" s="89" t="s">
        <v>376</v>
      </c>
      <c r="B48" s="91" t="s">
        <v>377</v>
      </c>
    </row>
    <row r="49" spans="1:2" ht="15.6" x14ac:dyDescent="0.3">
      <c r="A49" s="89" t="s">
        <v>378</v>
      </c>
      <c r="B49" s="91" t="s">
        <v>379</v>
      </c>
    </row>
    <row r="50" spans="1:2" ht="15.6" x14ac:dyDescent="0.3">
      <c r="A50" s="89" t="s">
        <v>378</v>
      </c>
      <c r="B50" s="91" t="s">
        <v>379</v>
      </c>
    </row>
    <row r="51" spans="1:2" ht="15.6" x14ac:dyDescent="0.3">
      <c r="A51" s="89" t="s">
        <v>380</v>
      </c>
      <c r="B51" s="91" t="s">
        <v>381</v>
      </c>
    </row>
    <row r="52" spans="1:2" ht="15.6" x14ac:dyDescent="0.3">
      <c r="A52" s="89" t="s">
        <v>112</v>
      </c>
      <c r="B52" s="91" t="s">
        <v>382</v>
      </c>
    </row>
    <row r="53" spans="1:2" ht="15.6" x14ac:dyDescent="0.3">
      <c r="A53" s="89" t="s">
        <v>383</v>
      </c>
      <c r="B53" s="91" t="s">
        <v>384</v>
      </c>
    </row>
    <row r="54" spans="1:2" ht="15.6" x14ac:dyDescent="0.3">
      <c r="A54" s="89" t="s">
        <v>385</v>
      </c>
      <c r="B54" s="91" t="s">
        <v>386</v>
      </c>
    </row>
    <row r="55" spans="1:2" ht="15.6" x14ac:dyDescent="0.3">
      <c r="A55" s="89" t="s">
        <v>387</v>
      </c>
      <c r="B55" s="91" t="s">
        <v>388</v>
      </c>
    </row>
    <row r="56" spans="1:2" ht="15.6" x14ac:dyDescent="0.3">
      <c r="A56" s="89" t="s">
        <v>389</v>
      </c>
      <c r="B56" s="91" t="s">
        <v>390</v>
      </c>
    </row>
    <row r="57" spans="1:2" ht="15.6" x14ac:dyDescent="0.3">
      <c r="A57" s="89" t="s">
        <v>391</v>
      </c>
      <c r="B57" s="91" t="s">
        <v>392</v>
      </c>
    </row>
    <row r="58" spans="1:2" ht="15.6" x14ac:dyDescent="0.3">
      <c r="A58" s="89" t="s">
        <v>393</v>
      </c>
      <c r="B58" s="91" t="s">
        <v>394</v>
      </c>
    </row>
    <row r="59" spans="1:2" ht="15.6" x14ac:dyDescent="0.3">
      <c r="A59" s="89" t="s">
        <v>395</v>
      </c>
      <c r="B59" s="91" t="s">
        <v>396</v>
      </c>
    </row>
    <row r="60" spans="1:2" ht="15.6" x14ac:dyDescent="0.3">
      <c r="A60" s="89" t="s">
        <v>397</v>
      </c>
      <c r="B60" s="91" t="s">
        <v>398</v>
      </c>
    </row>
    <row r="61" spans="1:2" ht="15.6" x14ac:dyDescent="0.3">
      <c r="A61" s="89" t="s">
        <v>399</v>
      </c>
      <c r="B61" s="91" t="s">
        <v>400</v>
      </c>
    </row>
    <row r="62" spans="1:2" ht="15.6" x14ac:dyDescent="0.3">
      <c r="A62" s="89" t="s">
        <v>401</v>
      </c>
      <c r="B62" s="91" t="s">
        <v>402</v>
      </c>
    </row>
    <row r="63" spans="1:2" ht="15.6" x14ac:dyDescent="0.3">
      <c r="A63" s="89" t="s">
        <v>403</v>
      </c>
      <c r="B63" s="91" t="s">
        <v>404</v>
      </c>
    </row>
    <row r="64" spans="1:2" ht="15.6" x14ac:dyDescent="0.3">
      <c r="A64" s="89" t="s">
        <v>405</v>
      </c>
      <c r="B64" s="91" t="s">
        <v>406</v>
      </c>
    </row>
    <row r="65" spans="1:2" ht="15.6" x14ac:dyDescent="0.3">
      <c r="A65" s="89" t="s">
        <v>407</v>
      </c>
      <c r="B65" s="91" t="s">
        <v>408</v>
      </c>
    </row>
    <row r="66" spans="1:2" ht="15.6" x14ac:dyDescent="0.3">
      <c r="A66" s="89" t="s">
        <v>409</v>
      </c>
      <c r="B66" s="91" t="s">
        <v>410</v>
      </c>
    </row>
    <row r="67" spans="1:2" ht="15.6" x14ac:dyDescent="0.3">
      <c r="A67" s="89" t="s">
        <v>411</v>
      </c>
      <c r="B67" s="91" t="s">
        <v>412</v>
      </c>
    </row>
    <row r="68" spans="1:2" ht="15.6" x14ac:dyDescent="0.3">
      <c r="A68" s="89" t="s">
        <v>413</v>
      </c>
      <c r="B68" s="91" t="s">
        <v>414</v>
      </c>
    </row>
    <row r="69" spans="1:2" ht="15.6" x14ac:dyDescent="0.3">
      <c r="A69" s="89" t="s">
        <v>415</v>
      </c>
      <c r="B69" s="91" t="s">
        <v>416</v>
      </c>
    </row>
    <row r="70" spans="1:2" ht="15.6" x14ac:dyDescent="0.3">
      <c r="A70" s="89" t="s">
        <v>417</v>
      </c>
      <c r="B70" s="91" t="s">
        <v>418</v>
      </c>
    </row>
    <row r="71" spans="1:2" ht="15.6" x14ac:dyDescent="0.3">
      <c r="A71" s="90" t="s">
        <v>419</v>
      </c>
      <c r="B71" s="93" t="s">
        <v>420</v>
      </c>
    </row>
    <row r="72" spans="1:2" ht="15.6" x14ac:dyDescent="0.3">
      <c r="A72" s="89" t="s">
        <v>419</v>
      </c>
      <c r="B72" s="91" t="s">
        <v>420</v>
      </c>
    </row>
    <row r="73" spans="1:2" ht="15.6" x14ac:dyDescent="0.3">
      <c r="A73" s="89" t="s">
        <v>421</v>
      </c>
      <c r="B73" s="91" t="s">
        <v>422</v>
      </c>
    </row>
    <row r="74" spans="1:2" ht="15.6" x14ac:dyDescent="0.3">
      <c r="A74" s="89" t="s">
        <v>423</v>
      </c>
      <c r="B74" s="91" t="s">
        <v>424</v>
      </c>
    </row>
    <row r="75" spans="1:2" ht="15.6" x14ac:dyDescent="0.3">
      <c r="A75" s="89" t="s">
        <v>425</v>
      </c>
      <c r="B75" s="91" t="s">
        <v>426</v>
      </c>
    </row>
    <row r="76" spans="1:2" ht="15.6" x14ac:dyDescent="0.3">
      <c r="A76" s="90" t="s">
        <v>427</v>
      </c>
      <c r="B76" s="93" t="s">
        <v>428</v>
      </c>
    </row>
    <row r="77" spans="1:2" ht="15.6" x14ac:dyDescent="0.3">
      <c r="A77" s="89" t="s">
        <v>427</v>
      </c>
      <c r="B77" s="91" t="s">
        <v>428</v>
      </c>
    </row>
    <row r="78" spans="1:2" ht="15.6" x14ac:dyDescent="0.3">
      <c r="A78" s="89" t="s">
        <v>429</v>
      </c>
      <c r="B78" s="91" t="s">
        <v>430</v>
      </c>
    </row>
    <row r="79" spans="1:2" ht="15.6" x14ac:dyDescent="0.3">
      <c r="A79" s="89" t="s">
        <v>431</v>
      </c>
      <c r="B79" s="91" t="s">
        <v>432</v>
      </c>
    </row>
    <row r="80" spans="1:2" ht="15.6" x14ac:dyDescent="0.3">
      <c r="A80" s="89" t="s">
        <v>433</v>
      </c>
      <c r="B80" s="91" t="s">
        <v>434</v>
      </c>
    </row>
    <row r="81" spans="1:2" ht="15.6" x14ac:dyDescent="0.3">
      <c r="A81" s="89" t="s">
        <v>435</v>
      </c>
      <c r="B81" s="91" t="s">
        <v>436</v>
      </c>
    </row>
    <row r="82" spans="1:2" ht="15.6" x14ac:dyDescent="0.3">
      <c r="A82" s="89" t="s">
        <v>437</v>
      </c>
      <c r="B82" s="91" t="s">
        <v>438</v>
      </c>
    </row>
    <row r="83" spans="1:2" ht="15.6" x14ac:dyDescent="0.3">
      <c r="A83" s="89" t="s">
        <v>439</v>
      </c>
      <c r="B83" s="91" t="s">
        <v>440</v>
      </c>
    </row>
    <row r="84" spans="1:2" ht="15.6" x14ac:dyDescent="0.3">
      <c r="A84" s="89" t="s">
        <v>441</v>
      </c>
      <c r="B84" s="91" t="s">
        <v>442</v>
      </c>
    </row>
    <row r="85" spans="1:2" ht="15.6" x14ac:dyDescent="0.3">
      <c r="A85" s="89" t="s">
        <v>443</v>
      </c>
      <c r="B85" s="91" t="s">
        <v>444</v>
      </c>
    </row>
    <row r="86" spans="1:2" ht="15.6" x14ac:dyDescent="0.3">
      <c r="A86" s="89" t="s">
        <v>445</v>
      </c>
      <c r="B86" s="91" t="s">
        <v>446</v>
      </c>
    </row>
    <row r="87" spans="1:2" ht="15.6" x14ac:dyDescent="0.3">
      <c r="A87" s="89" t="s">
        <v>447</v>
      </c>
      <c r="B87" s="91" t="s">
        <v>448</v>
      </c>
    </row>
    <row r="88" spans="1:2" ht="15.6" x14ac:dyDescent="0.3">
      <c r="A88" s="89" t="s">
        <v>7</v>
      </c>
      <c r="B88" s="91" t="s">
        <v>449</v>
      </c>
    </row>
    <row r="89" spans="1:2" ht="15.6" x14ac:dyDescent="0.3">
      <c r="A89" s="90" t="s">
        <v>450</v>
      </c>
      <c r="B89" s="93" t="s">
        <v>451</v>
      </c>
    </row>
    <row r="90" spans="1:2" ht="15.6" x14ac:dyDescent="0.3">
      <c r="A90" s="89" t="s">
        <v>450</v>
      </c>
      <c r="B90" s="91" t="s">
        <v>451</v>
      </c>
    </row>
    <row r="91" spans="1:2" ht="15.6" x14ac:dyDescent="0.3">
      <c r="A91" s="89" t="s">
        <v>452</v>
      </c>
      <c r="B91" s="91" t="s">
        <v>453</v>
      </c>
    </row>
    <row r="92" spans="1:2" ht="15.6" x14ac:dyDescent="0.3">
      <c r="A92" s="89" t="s">
        <v>454</v>
      </c>
      <c r="B92" s="91" t="s">
        <v>455</v>
      </c>
    </row>
    <row r="93" spans="1:2" ht="15.6" x14ac:dyDescent="0.3">
      <c r="A93" s="89" t="s">
        <v>456</v>
      </c>
      <c r="B93" s="91" t="s">
        <v>457</v>
      </c>
    </row>
    <row r="94" spans="1:2" ht="15.6" x14ac:dyDescent="0.3">
      <c r="A94" s="90" t="s">
        <v>458</v>
      </c>
      <c r="B94" s="93" t="s">
        <v>459</v>
      </c>
    </row>
    <row r="95" spans="1:2" ht="15.6" x14ac:dyDescent="0.3">
      <c r="A95" s="90" t="s">
        <v>460</v>
      </c>
      <c r="B95" s="93" t="s">
        <v>461</v>
      </c>
    </row>
    <row r="96" spans="1:2" ht="15.6" x14ac:dyDescent="0.3">
      <c r="A96" s="89" t="s">
        <v>460</v>
      </c>
      <c r="B96" s="91" t="s">
        <v>461</v>
      </c>
    </row>
    <row r="97" spans="1:2" ht="15.6" x14ac:dyDescent="0.3">
      <c r="A97" s="89" t="s">
        <v>462</v>
      </c>
      <c r="B97" s="91" t="s">
        <v>463</v>
      </c>
    </row>
    <row r="98" spans="1:2" ht="15.6" x14ac:dyDescent="0.3">
      <c r="A98" s="89" t="s">
        <v>464</v>
      </c>
      <c r="B98" s="91" t="s">
        <v>465</v>
      </c>
    </row>
    <row r="99" spans="1:2" ht="15.6" x14ac:dyDescent="0.3">
      <c r="A99" s="89" t="s">
        <v>466</v>
      </c>
      <c r="B99" s="91" t="s">
        <v>467</v>
      </c>
    </row>
    <row r="100" spans="1:2" ht="15.6" x14ac:dyDescent="0.3">
      <c r="A100" s="89" t="s">
        <v>468</v>
      </c>
      <c r="B100" s="91" t="s">
        <v>469</v>
      </c>
    </row>
    <row r="101" spans="1:2" ht="15.6" x14ac:dyDescent="0.3">
      <c r="A101" s="89" t="s">
        <v>470</v>
      </c>
      <c r="B101" s="91" t="s">
        <v>471</v>
      </c>
    </row>
    <row r="102" spans="1:2" ht="15.6" x14ac:dyDescent="0.3">
      <c r="A102" s="89" t="s">
        <v>472</v>
      </c>
      <c r="B102" s="91" t="s">
        <v>473</v>
      </c>
    </row>
    <row r="103" spans="1:2" ht="15.6" x14ac:dyDescent="0.3">
      <c r="A103" s="89" t="s">
        <v>474</v>
      </c>
      <c r="B103" s="91" t="s">
        <v>475</v>
      </c>
    </row>
    <row r="104" spans="1:2" ht="15.6" x14ac:dyDescent="0.3">
      <c r="A104" s="89" t="s">
        <v>476</v>
      </c>
      <c r="B104" s="91" t="s">
        <v>477</v>
      </c>
    </row>
    <row r="105" spans="1:2" ht="15.6" x14ac:dyDescent="0.3">
      <c r="A105" s="89" t="s">
        <v>478</v>
      </c>
      <c r="B105" s="91" t="s">
        <v>479</v>
      </c>
    </row>
    <row r="106" spans="1:2" ht="15.6" x14ac:dyDescent="0.3">
      <c r="A106" s="89" t="s">
        <v>480</v>
      </c>
      <c r="B106" s="91" t="s">
        <v>481</v>
      </c>
    </row>
    <row r="107" spans="1:2" ht="15.6" x14ac:dyDescent="0.3">
      <c r="A107" s="89" t="s">
        <v>482</v>
      </c>
      <c r="B107" s="91" t="s">
        <v>483</v>
      </c>
    </row>
    <row r="108" spans="1:2" ht="15.6" x14ac:dyDescent="0.3">
      <c r="A108" s="89" t="s">
        <v>484</v>
      </c>
      <c r="B108" s="91" t="s">
        <v>485</v>
      </c>
    </row>
    <row r="109" spans="1:2" ht="15.6" x14ac:dyDescent="0.3">
      <c r="A109" s="89" t="s">
        <v>486</v>
      </c>
      <c r="B109" s="91" t="s">
        <v>487</v>
      </c>
    </row>
    <row r="110" spans="1:2" ht="15.6" x14ac:dyDescent="0.3">
      <c r="A110" s="89" t="s">
        <v>488</v>
      </c>
      <c r="B110" s="91" t="s">
        <v>489</v>
      </c>
    </row>
    <row r="111" spans="1:2" ht="15.6" x14ac:dyDescent="0.3">
      <c r="A111" s="89" t="s">
        <v>490</v>
      </c>
      <c r="B111" s="91" t="s">
        <v>491</v>
      </c>
    </row>
    <row r="112" spans="1:2" ht="15.6" x14ac:dyDescent="0.3">
      <c r="A112" s="90" t="s">
        <v>492</v>
      </c>
      <c r="B112" s="93" t="s">
        <v>493</v>
      </c>
    </row>
    <row r="113" spans="1:2" ht="15.6" x14ac:dyDescent="0.3">
      <c r="A113" s="89" t="s">
        <v>494</v>
      </c>
      <c r="B113" s="91" t="s">
        <v>495</v>
      </c>
    </row>
    <row r="114" spans="1:2" ht="15.6" x14ac:dyDescent="0.3">
      <c r="A114" s="89" t="s">
        <v>496</v>
      </c>
      <c r="B114" s="91" t="s">
        <v>497</v>
      </c>
    </row>
    <row r="115" spans="1:2" ht="15.6" x14ac:dyDescent="0.3">
      <c r="A115" s="89" t="s">
        <v>498</v>
      </c>
      <c r="B115" s="91" t="s">
        <v>499</v>
      </c>
    </row>
    <row r="116" spans="1:2" ht="15.6" x14ac:dyDescent="0.3">
      <c r="A116" s="89" t="s">
        <v>500</v>
      </c>
      <c r="B116" s="91" t="s">
        <v>501</v>
      </c>
    </row>
    <row r="117" spans="1:2" ht="15.6" x14ac:dyDescent="0.3">
      <c r="A117" s="89" t="s">
        <v>17</v>
      </c>
      <c r="B117" s="91" t="s">
        <v>502</v>
      </c>
    </row>
    <row r="118" spans="1:2" ht="15.6" x14ac:dyDescent="0.3">
      <c r="A118" s="89" t="s">
        <v>503</v>
      </c>
      <c r="B118" s="91" t="s">
        <v>504</v>
      </c>
    </row>
    <row r="119" spans="1:2" ht="31.2" x14ac:dyDescent="0.3">
      <c r="A119" s="89" t="s">
        <v>505</v>
      </c>
      <c r="B119" s="91" t="s">
        <v>506</v>
      </c>
    </row>
    <row r="120" spans="1:2" ht="15.6" x14ac:dyDescent="0.3">
      <c r="A120" s="89" t="s">
        <v>507</v>
      </c>
      <c r="B120" s="91" t="s">
        <v>508</v>
      </c>
    </row>
    <row r="121" spans="1:2" ht="15.6" x14ac:dyDescent="0.3">
      <c r="A121" s="89" t="s">
        <v>509</v>
      </c>
      <c r="B121" s="91" t="s">
        <v>510</v>
      </c>
    </row>
    <row r="122" spans="1:2" ht="15.6" x14ac:dyDescent="0.3">
      <c r="A122" s="89" t="s">
        <v>511</v>
      </c>
      <c r="B122" s="91" t="s">
        <v>512</v>
      </c>
    </row>
    <row r="123" spans="1:2" ht="15.6" x14ac:dyDescent="0.3">
      <c r="A123" s="89" t="s">
        <v>513</v>
      </c>
      <c r="B123" s="91" t="s">
        <v>514</v>
      </c>
    </row>
    <row r="124" spans="1:2" ht="15.6" x14ac:dyDescent="0.3">
      <c r="A124" s="89" t="s">
        <v>515</v>
      </c>
      <c r="B124" s="91" t="s">
        <v>516</v>
      </c>
    </row>
    <row r="125" spans="1:2" ht="15.6" x14ac:dyDescent="0.3">
      <c r="A125" s="89" t="s">
        <v>81</v>
      </c>
      <c r="B125" s="91" t="s">
        <v>517</v>
      </c>
    </row>
    <row r="126" spans="1:2" ht="15.6" x14ac:dyDescent="0.3">
      <c r="A126" s="89" t="s">
        <v>518</v>
      </c>
      <c r="B126" s="91" t="s">
        <v>519</v>
      </c>
    </row>
    <row r="127" spans="1:2" ht="15.6" x14ac:dyDescent="0.3">
      <c r="A127" s="89" t="s">
        <v>520</v>
      </c>
      <c r="B127" s="91" t="s">
        <v>521</v>
      </c>
    </row>
    <row r="128" spans="1:2" ht="15.6" x14ac:dyDescent="0.3">
      <c r="A128" s="89" t="s">
        <v>59</v>
      </c>
      <c r="B128" s="91" t="s">
        <v>522</v>
      </c>
    </row>
    <row r="129" spans="1:2" ht="15.6" x14ac:dyDescent="0.3">
      <c r="A129" s="89" t="s">
        <v>523</v>
      </c>
      <c r="B129" s="91" t="s">
        <v>524</v>
      </c>
    </row>
    <row r="130" spans="1:2" ht="15.6" x14ac:dyDescent="0.3">
      <c r="A130" s="89" t="s">
        <v>525</v>
      </c>
      <c r="B130" s="91" t="s">
        <v>526</v>
      </c>
    </row>
    <row r="131" spans="1:2" ht="15.6" x14ac:dyDescent="0.3">
      <c r="A131" s="90" t="s">
        <v>527</v>
      </c>
      <c r="B131" s="93" t="s">
        <v>528</v>
      </c>
    </row>
    <row r="132" spans="1:2" ht="15.6" x14ac:dyDescent="0.3">
      <c r="A132" s="90" t="s">
        <v>529</v>
      </c>
      <c r="B132" s="93" t="s">
        <v>530</v>
      </c>
    </row>
    <row r="133" spans="1:2" ht="15.6" x14ac:dyDescent="0.3">
      <c r="A133" s="89" t="s">
        <v>531</v>
      </c>
      <c r="B133" s="91" t="s">
        <v>532</v>
      </c>
    </row>
    <row r="134" spans="1:2" ht="15.6" x14ac:dyDescent="0.3">
      <c r="A134" s="89" t="s">
        <v>533</v>
      </c>
      <c r="B134" s="91" t="s">
        <v>534</v>
      </c>
    </row>
    <row r="135" spans="1:2" ht="15.6" x14ac:dyDescent="0.3">
      <c r="A135" s="89" t="s">
        <v>535</v>
      </c>
      <c r="B135" s="91" t="s">
        <v>536</v>
      </c>
    </row>
    <row r="136" spans="1:2" ht="15.6" x14ac:dyDescent="0.3">
      <c r="A136" s="89" t="s">
        <v>537</v>
      </c>
      <c r="B136" s="91" t="s">
        <v>538</v>
      </c>
    </row>
    <row r="137" spans="1:2" ht="15.6" x14ac:dyDescent="0.3">
      <c r="A137" s="89" t="s">
        <v>539</v>
      </c>
      <c r="B137" s="91" t="s">
        <v>540</v>
      </c>
    </row>
    <row r="138" spans="1:2" ht="15.6" x14ac:dyDescent="0.3">
      <c r="A138" s="89" t="s">
        <v>541</v>
      </c>
      <c r="B138" s="91" t="s">
        <v>542</v>
      </c>
    </row>
    <row r="139" spans="1:2" ht="15.6" x14ac:dyDescent="0.3">
      <c r="A139" s="89" t="s">
        <v>543</v>
      </c>
      <c r="B139" s="91" t="s">
        <v>544</v>
      </c>
    </row>
    <row r="140" spans="1:2" ht="15.6" x14ac:dyDescent="0.3">
      <c r="A140" s="89" t="s">
        <v>543</v>
      </c>
      <c r="B140" s="91" t="s">
        <v>545</v>
      </c>
    </row>
    <row r="141" spans="1:2" ht="15.6" x14ac:dyDescent="0.3">
      <c r="A141" s="89" t="s">
        <v>546</v>
      </c>
      <c r="B141" s="91" t="s">
        <v>547</v>
      </c>
    </row>
    <row r="142" spans="1:2" ht="15.6" x14ac:dyDescent="0.3">
      <c r="A142" s="89" t="s">
        <v>548</v>
      </c>
      <c r="B142" s="91" t="s">
        <v>549</v>
      </c>
    </row>
  </sheetData>
  <sortState xmlns:xlrd2="http://schemas.microsoft.com/office/spreadsheetml/2017/richdata2" ref="A3:B142">
    <sortCondition ref="A3:A142"/>
  </sortState>
  <mergeCells count="1">
    <mergeCell ref="A1:B1"/>
  </mergeCells>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2943ac13-dd9c-4bb0-b286-201d7f1b151d">
      <Terms xmlns="http://schemas.microsoft.com/office/infopath/2007/PartnerControls"/>
    </lcf76f155ced4ddcb4097134ff3c332f>
    <TaxCatchAll xmlns="c58c3ec7-215b-4498-86aa-da3f14812ce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29A12BEC44BA408BF0B45321F570F7" ma:contentTypeVersion="17" ma:contentTypeDescription="Create a new document." ma:contentTypeScope="" ma:versionID="98f787350c2b536410b319b572b6d2cd">
  <xsd:schema xmlns:xsd="http://www.w3.org/2001/XMLSchema" xmlns:xs="http://www.w3.org/2001/XMLSchema" xmlns:p="http://schemas.microsoft.com/office/2006/metadata/properties" xmlns:ns1="http://schemas.microsoft.com/sharepoint/v3" xmlns:ns2="2943ac13-dd9c-4bb0-b286-201d7f1b151d" xmlns:ns3="c58c3ec7-215b-4498-86aa-da3f14812cef" targetNamespace="http://schemas.microsoft.com/office/2006/metadata/properties" ma:root="true" ma:fieldsID="8f79fb88b6c5f688b04669002f37689a" ns1:_="" ns2:_="" ns3:_="">
    <xsd:import namespace="http://schemas.microsoft.com/sharepoint/v3"/>
    <xsd:import namespace="2943ac13-dd9c-4bb0-b286-201d7f1b151d"/>
    <xsd:import namespace="c58c3ec7-215b-4498-86aa-da3f14812c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43ac13-dd9c-4bb0-b286-201d7f1b15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58c3ec7-215b-4498-86aa-da3f14812ce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4d908c8-1f1d-42c5-8459-4b36ebe305cd}" ma:internalName="TaxCatchAll" ma:showField="CatchAllData" ma:web="c58c3ec7-215b-4498-86aa-da3f14812c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087098-4CEA-4E1E-8486-B18C8D1DCC16}">
  <ds:schemaRefs>
    <ds:schemaRef ds:uri="http://schemas.microsoft.com/sharepoint/v3/contenttype/forms"/>
  </ds:schemaRefs>
</ds:datastoreItem>
</file>

<file path=customXml/itemProps2.xml><?xml version="1.0" encoding="utf-8"?>
<ds:datastoreItem xmlns:ds="http://schemas.openxmlformats.org/officeDocument/2006/customXml" ds:itemID="{66A6EF06-C23F-454C-AF99-20591EDD916B}">
  <ds:schemaRefs>
    <ds:schemaRef ds:uri="http://schemas.microsoft.com/office/2006/metadata/properties"/>
    <ds:schemaRef ds:uri="http://schemas.microsoft.com/office/infopath/2007/PartnerControls"/>
    <ds:schemaRef ds:uri="http://schemas.microsoft.com/sharepoint/v3"/>
    <ds:schemaRef ds:uri="9afd0b30-9f70-4771-9d77-11b312ea7c49"/>
    <ds:schemaRef ds:uri="2943ac13-dd9c-4bb0-b286-201d7f1b151d"/>
    <ds:schemaRef ds:uri="c58c3ec7-215b-4498-86aa-da3f14812cef"/>
  </ds:schemaRefs>
</ds:datastoreItem>
</file>

<file path=customXml/itemProps3.xml><?xml version="1.0" encoding="utf-8"?>
<ds:datastoreItem xmlns:ds="http://schemas.openxmlformats.org/officeDocument/2006/customXml" ds:itemID="{96808A1A-9BE0-4C7C-BF13-3F9707B45A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43ac13-dd9c-4bb0-b286-201d7f1b151d"/>
    <ds:schemaRef ds:uri="c58c3ec7-215b-4498-86aa-da3f14812c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vt:lpstr>
      <vt:lpstr>Programs</vt:lpstr>
      <vt:lpstr>Practices</vt:lpstr>
      <vt:lpstr>Practice ERC Data</vt:lpstr>
      <vt:lpstr>Summary - Ag Digesters</vt:lpstr>
      <vt:lpstr>E&amp;O Providers</vt:lpstr>
      <vt:lpstr>Acronym List</vt:lpstr>
      <vt:lpstr>'Acronym List'!_2grqrue</vt:lpstr>
      <vt:lpstr>PathwayDropdown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Peck, Judson</dc:creator>
  <cp:keywords/>
  <dc:description/>
  <cp:lastModifiedBy>Patch, Ryan</cp:lastModifiedBy>
  <cp:revision/>
  <dcterms:created xsi:type="dcterms:W3CDTF">2021-03-18T11:41:16Z</dcterms:created>
  <dcterms:modified xsi:type="dcterms:W3CDTF">2022-09-20T15:21:56Z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0x010100C429A12BEC44BA408BF0B45321F570F7</vt:lpwstr>
  </property>
</Properties>
</file>